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639056\Desktop\MKOCH\Privat\Gewichtheben\2019\"/>
    </mc:Choice>
  </mc:AlternateContent>
  <bookViews>
    <workbookView xWindow="0" yWindow="0" windowWidth="28800" windowHeight="14670"/>
  </bookViews>
  <sheets>
    <sheet name="Damen Medaillen 2010 - 2019" sheetId="2" r:id="rId1"/>
    <sheet name="Entwicklung Damen 2010 - 2019" sheetId="3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9" i="2" l="1"/>
  <c r="P59" i="2"/>
  <c r="O59" i="2"/>
  <c r="N59" i="2"/>
  <c r="M59" i="2"/>
  <c r="Q53" i="2"/>
  <c r="P53" i="2"/>
  <c r="O53" i="2"/>
  <c r="N53" i="2"/>
  <c r="M53" i="2"/>
  <c r="Q41" i="2"/>
  <c r="P41" i="2"/>
  <c r="O41" i="2"/>
  <c r="N41" i="2"/>
  <c r="M41" i="2"/>
  <c r="Q35" i="2"/>
  <c r="P35" i="2"/>
  <c r="O35" i="2"/>
  <c r="N35" i="2"/>
  <c r="M35" i="2"/>
  <c r="Q28" i="2"/>
  <c r="P28" i="2"/>
  <c r="O28" i="2"/>
  <c r="N28" i="2"/>
  <c r="M28" i="2"/>
  <c r="Q66" i="2"/>
  <c r="Q65" i="2"/>
  <c r="Q64" i="2"/>
  <c r="Q63" i="2"/>
  <c r="Q62" i="2"/>
  <c r="Q61" i="2"/>
  <c r="Q60" i="2"/>
  <c r="Q58" i="2"/>
  <c r="Q57" i="2"/>
  <c r="Q56" i="2"/>
  <c r="Q55" i="2"/>
  <c r="Q54" i="2"/>
  <c r="Q52" i="2"/>
  <c r="Q51" i="2"/>
  <c r="Q50" i="2"/>
  <c r="Q49" i="2"/>
  <c r="Q48" i="2"/>
  <c r="Q47" i="2"/>
  <c r="Q46" i="2"/>
  <c r="Q45" i="2"/>
  <c r="Q44" i="2"/>
  <c r="Q43" i="2"/>
  <c r="Q42" i="2"/>
  <c r="Q40" i="2"/>
  <c r="Q39" i="2"/>
  <c r="Q38" i="2"/>
  <c r="Q37" i="2"/>
  <c r="Q36" i="2"/>
  <c r="Q34" i="2"/>
  <c r="Q33" i="2"/>
  <c r="Q32" i="2"/>
  <c r="Q31" i="2"/>
  <c r="Q30" i="2"/>
  <c r="Q29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2" i="2" s="1"/>
  <c r="Q6" i="2"/>
  <c r="P66" i="2"/>
  <c r="P65" i="2"/>
  <c r="P64" i="2"/>
  <c r="P63" i="2"/>
  <c r="P62" i="2"/>
  <c r="P61" i="2"/>
  <c r="P60" i="2"/>
  <c r="P58" i="2"/>
  <c r="P57" i="2"/>
  <c r="P56" i="2"/>
  <c r="P55" i="2"/>
  <c r="P54" i="2"/>
  <c r="P52" i="2"/>
  <c r="P51" i="2"/>
  <c r="P50" i="2"/>
  <c r="P49" i="2"/>
  <c r="P48" i="2"/>
  <c r="P47" i="2"/>
  <c r="P46" i="2"/>
  <c r="P45" i="2"/>
  <c r="P44" i="2"/>
  <c r="P43" i="2"/>
  <c r="P42" i="2"/>
  <c r="P40" i="2"/>
  <c r="P39" i="2"/>
  <c r="P38" i="2"/>
  <c r="P37" i="2"/>
  <c r="P36" i="2"/>
  <c r="P34" i="2"/>
  <c r="P33" i="2"/>
  <c r="P32" i="2"/>
  <c r="P31" i="2"/>
  <c r="P30" i="2"/>
  <c r="P29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2" i="2" s="1"/>
  <c r="P6" i="2"/>
  <c r="O66" i="2"/>
  <c r="O65" i="2"/>
  <c r="O64" i="2"/>
  <c r="O63" i="2"/>
  <c r="O62" i="2"/>
  <c r="O61" i="2"/>
  <c r="O60" i="2"/>
  <c r="O58" i="2"/>
  <c r="O57" i="2"/>
  <c r="O56" i="2"/>
  <c r="O55" i="2"/>
  <c r="O54" i="2"/>
  <c r="O52" i="2"/>
  <c r="O51" i="2"/>
  <c r="O50" i="2"/>
  <c r="O49" i="2"/>
  <c r="O48" i="2"/>
  <c r="O47" i="2"/>
  <c r="O46" i="2"/>
  <c r="O45" i="2"/>
  <c r="O44" i="2"/>
  <c r="O43" i="2"/>
  <c r="O42" i="2"/>
  <c r="O40" i="2"/>
  <c r="O39" i="2"/>
  <c r="O38" i="2"/>
  <c r="O37" i="2"/>
  <c r="O36" i="2"/>
  <c r="O34" i="2"/>
  <c r="O3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N66" i="2"/>
  <c r="N65" i="2"/>
  <c r="N64" i="2"/>
  <c r="N63" i="2"/>
  <c r="N62" i="2"/>
  <c r="N61" i="2"/>
  <c r="N60" i="2"/>
  <c r="N58" i="2"/>
  <c r="N57" i="2"/>
  <c r="N56" i="2"/>
  <c r="N55" i="2"/>
  <c r="N54" i="2"/>
  <c r="N52" i="2"/>
  <c r="N51" i="2"/>
  <c r="N50" i="2"/>
  <c r="N49" i="2"/>
  <c r="N48" i="2"/>
  <c r="N47" i="2"/>
  <c r="N46" i="2"/>
  <c r="N45" i="2"/>
  <c r="N44" i="2"/>
  <c r="N43" i="2"/>
  <c r="N42" i="2"/>
  <c r="N40" i="2"/>
  <c r="N39" i="2"/>
  <c r="N38" i="2"/>
  <c r="N37" i="2"/>
  <c r="N36" i="2"/>
  <c r="N34" i="2"/>
  <c r="N33" i="2"/>
  <c r="N32" i="2"/>
  <c r="N31" i="2"/>
  <c r="N30" i="2"/>
  <c r="N29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M6" i="2"/>
  <c r="M3" i="2" s="1"/>
  <c r="M7" i="2"/>
  <c r="M4" i="2" s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9" i="2"/>
  <c r="M30" i="2"/>
  <c r="M31" i="2"/>
  <c r="M32" i="2"/>
  <c r="M33" i="2"/>
  <c r="M34" i="2"/>
  <c r="M36" i="2"/>
  <c r="M37" i="2"/>
  <c r="M38" i="2"/>
  <c r="M39" i="2"/>
  <c r="M40" i="2"/>
  <c r="M42" i="2"/>
  <c r="M43" i="2"/>
  <c r="M44" i="2"/>
  <c r="M45" i="2"/>
  <c r="M46" i="2"/>
  <c r="M47" i="2"/>
  <c r="M48" i="2"/>
  <c r="M49" i="2"/>
  <c r="M50" i="2"/>
  <c r="M51" i="2"/>
  <c r="M52" i="2"/>
  <c r="M54" i="2"/>
  <c r="M55" i="2"/>
  <c r="M56" i="2"/>
  <c r="M57" i="2"/>
  <c r="M58" i="2"/>
  <c r="M60" i="2"/>
  <c r="M61" i="2"/>
  <c r="M62" i="2"/>
  <c r="M63" i="2"/>
  <c r="M64" i="2"/>
  <c r="M65" i="2"/>
  <c r="M66" i="2"/>
  <c r="K4" i="2"/>
  <c r="K3" i="2"/>
  <c r="K2" i="2"/>
  <c r="K5" i="2" s="1"/>
  <c r="O2" i="2" l="1"/>
  <c r="N2" i="2"/>
  <c r="Q3" i="2"/>
  <c r="Q4" i="2"/>
  <c r="Q5" i="2" s="1"/>
  <c r="P3" i="2"/>
  <c r="P4" i="2"/>
  <c r="P5" i="2" s="1"/>
  <c r="O3" i="2"/>
  <c r="O4" i="2"/>
  <c r="M2" i="2"/>
  <c r="M5" i="2" s="1"/>
  <c r="N3" i="2"/>
  <c r="N4" i="2"/>
  <c r="N5" i="2" l="1"/>
  <c r="L2" i="2"/>
  <c r="L3" i="2"/>
  <c r="L4" i="2"/>
  <c r="O5" i="2"/>
  <c r="L5" i="2" l="1"/>
</calcChain>
</file>

<file path=xl/sharedStrings.xml><?xml version="1.0" encoding="utf-8"?>
<sst xmlns="http://schemas.openxmlformats.org/spreadsheetml/2006/main" count="248" uniqueCount="61">
  <si>
    <t>Datum</t>
  </si>
  <si>
    <t>Jahr</t>
  </si>
  <si>
    <t>Konkurrenz</t>
  </si>
  <si>
    <t>Name</t>
  </si>
  <si>
    <t>Alter</t>
  </si>
  <si>
    <t>Kat.</t>
  </si>
  <si>
    <t>Platzierung</t>
  </si>
  <si>
    <t>Wertung</t>
  </si>
  <si>
    <t>Fischer Sarah</t>
  </si>
  <si>
    <t/>
  </si>
  <si>
    <t>Reißen</t>
  </si>
  <si>
    <t>Stoßen</t>
  </si>
  <si>
    <t>Zweikampf</t>
  </si>
  <si>
    <t>W-69</t>
  </si>
  <si>
    <t>W+75</t>
  </si>
  <si>
    <t>W+69</t>
  </si>
  <si>
    <t>W-75</t>
  </si>
  <si>
    <t>U15 EM in Landskrona</t>
  </si>
  <si>
    <t>3rd EU Cup, Malta</t>
  </si>
  <si>
    <t>Steiner Victoria</t>
  </si>
  <si>
    <t>U17 EM in Nowy Tomysl, Polen</t>
  </si>
  <si>
    <t>U17 WM in Bangkok</t>
  </si>
  <si>
    <t>Novak Alina</t>
  </si>
  <si>
    <t>W-90</t>
  </si>
  <si>
    <t>U15 EM in Pristina</t>
  </si>
  <si>
    <t>U17 EM in Pristina</t>
  </si>
  <si>
    <t>U20 EM in Durres, Albanien</t>
  </si>
  <si>
    <t>EU-Cup, Rom</t>
  </si>
  <si>
    <t>U15 weiblich, nach Sinclair</t>
  </si>
  <si>
    <t>U17 weiblich, nach Sinclair</t>
  </si>
  <si>
    <t>EM allgemeine Klasse, Bukarest</t>
  </si>
  <si>
    <t>U20 WM in Tashkent, Georgien</t>
  </si>
  <si>
    <t>EU-Cup, Innsbruck</t>
  </si>
  <si>
    <t>U20 EM in Zamosc</t>
  </si>
  <si>
    <t>Europen U15 Championships, Milano</t>
  </si>
  <si>
    <t>Raidel Lena</t>
  </si>
  <si>
    <t>W-87</t>
  </si>
  <si>
    <t>U20-EM, Bucharest, Rumänien</t>
  </si>
  <si>
    <t>U15 EM Eilat, Israel</t>
  </si>
  <si>
    <t>Pfeilstöcker Johanna</t>
  </si>
  <si>
    <t>W+81</t>
  </si>
  <si>
    <t>EM in Batumi, Georgien</t>
  </si>
  <si>
    <t>Entwicklung Damengewichtheben in Österreich</t>
  </si>
  <si>
    <t>Zeilenbeschriftungen</t>
  </si>
  <si>
    <t>Beste Sinclairleistung</t>
  </si>
  <si>
    <t># Starterinnen</t>
  </si>
  <si>
    <t>Durschnitt Top Ten</t>
  </si>
  <si>
    <t>U15 EM</t>
  </si>
  <si>
    <t>U17 EM</t>
  </si>
  <si>
    <t>U17 WM</t>
  </si>
  <si>
    <t>EU-Cup</t>
  </si>
  <si>
    <t>U20 EM</t>
  </si>
  <si>
    <t>U20 WM</t>
  </si>
  <si>
    <t>EM Allgemeine Klasse</t>
  </si>
  <si>
    <t>Anzahl Gold:</t>
  </si>
  <si>
    <t>Anzahl Silber:</t>
  </si>
  <si>
    <t>Anzahl Bronze:</t>
  </si>
  <si>
    <t>Gesamt</t>
  </si>
  <si>
    <t>Medaillen im Damengewichtheben 2010 - 2019
EU-Cup, U15, U17, U20, U23 und allgemeine Klasse</t>
  </si>
  <si>
    <t>Gesamt:</t>
  </si>
  <si>
    <t>Andere Athletinnen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</si>
</sst>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dd/mm/yyyy;@"/>
    <numFmt numFmtId="167" formatCode="_-* #,##0_-;\-* #,##0_-;_-* &quot;-&quot;??_-;_-@_-"/>
  </numFmts>
  <fonts count="9" x14ac:knownFonts="1"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56">
    <xf numFmtId="0" fontId="0" fillId="0" borderId="0" xfId="0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164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4" borderId="2" xfId="0" applyFill="1" applyBorder="1"/>
    <xf numFmtId="0" fontId="0" fillId="4" borderId="1" xfId="0" applyNumberFormat="1" applyFill="1" applyBorder="1"/>
    <xf numFmtId="0" fontId="0" fillId="3" borderId="1" xfId="0" quotePrefix="1" applyFill="1" applyBorder="1" applyProtection="1">
      <protection locked="0"/>
    </xf>
    <xf numFmtId="14" fontId="0" fillId="3" borderId="2" xfId="0" applyNumberFormat="1" applyFill="1" applyBorder="1" applyProtection="1">
      <protection locked="0"/>
    </xf>
    <xf numFmtId="0" fontId="2" fillId="3" borderId="2" xfId="0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5" fillId="5" borderId="3" xfId="2" applyFont="1" applyFill="1" applyBorder="1" applyAlignment="1">
      <alignment horizontal="center"/>
    </xf>
    <xf numFmtId="0" fontId="5" fillId="5" borderId="4" xfId="2" applyFont="1" applyFill="1" applyBorder="1" applyAlignment="1">
      <alignment horizontal="center"/>
    </xf>
    <xf numFmtId="0" fontId="6" fillId="0" borderId="4" xfId="2" applyFont="1" applyBorder="1" applyAlignment="1"/>
    <xf numFmtId="0" fontId="6" fillId="0" borderId="5" xfId="2" applyFont="1" applyBorder="1" applyAlignment="1"/>
    <xf numFmtId="0" fontId="6" fillId="0" borderId="0" xfId="2" applyFont="1" applyBorder="1" applyAlignment="1"/>
    <xf numFmtId="0" fontId="4" fillId="0" borderId="0" xfId="2"/>
    <xf numFmtId="0" fontId="4" fillId="0" borderId="0" xfId="2" applyAlignment="1">
      <alignment horizontal="center"/>
    </xf>
    <xf numFmtId="1" fontId="7" fillId="5" borderId="6" xfId="2" applyNumberFormat="1" applyFont="1" applyFill="1" applyBorder="1" applyAlignment="1">
      <alignment horizontal="left"/>
    </xf>
    <xf numFmtId="2" fontId="7" fillId="5" borderId="7" xfId="2" applyNumberFormat="1" applyFont="1" applyFill="1" applyBorder="1" applyAlignment="1">
      <alignment horizontal="center"/>
    </xf>
    <xf numFmtId="0" fontId="4" fillId="5" borderId="8" xfId="2" applyFill="1" applyBorder="1" applyAlignment="1">
      <alignment horizontal="center"/>
    </xf>
    <xf numFmtId="2" fontId="4" fillId="5" borderId="9" xfId="2" applyNumberFormat="1" applyFill="1" applyBorder="1" applyAlignment="1">
      <alignment horizontal="center"/>
    </xf>
    <xf numFmtId="0" fontId="7" fillId="6" borderId="1" xfId="2" applyFont="1" applyFill="1" applyBorder="1" applyAlignment="1">
      <alignment horizontal="center"/>
    </xf>
    <xf numFmtId="2" fontId="7" fillId="6" borderId="11" xfId="2" applyNumberFormat="1" applyFont="1" applyFill="1" applyBorder="1" applyAlignment="1">
      <alignment horizontal="center"/>
    </xf>
    <xf numFmtId="0" fontId="4" fillId="0" borderId="0" xfId="2" applyFont="1"/>
    <xf numFmtId="0" fontId="7" fillId="6" borderId="10" xfId="2" applyFont="1" applyFill="1" applyBorder="1" applyAlignment="1">
      <alignment horizontal="center"/>
    </xf>
    <xf numFmtId="0" fontId="1" fillId="7" borderId="0" xfId="0" applyFont="1" applyFill="1" applyBorder="1"/>
    <xf numFmtId="0" fontId="1" fillId="7" borderId="0" xfId="0" applyNumberFormat="1" applyFont="1" applyFill="1" applyBorder="1"/>
    <xf numFmtId="0" fontId="1" fillId="7" borderId="0" xfId="0" applyFont="1" applyFill="1" applyBorder="1" applyAlignment="1">
      <alignment horizontal="center"/>
    </xf>
    <xf numFmtId="0" fontId="0" fillId="4" borderId="1" xfId="0" applyFill="1" applyBorder="1"/>
    <xf numFmtId="164" fontId="1" fillId="2" borderId="1" xfId="0" applyNumberFormat="1" applyFont="1" applyFill="1" applyBorder="1" applyAlignment="1"/>
    <xf numFmtId="0" fontId="0" fillId="0" borderId="1" xfId="0" applyBorder="1" applyAlignment="1"/>
    <xf numFmtId="0" fontId="0" fillId="7" borderId="0" xfId="0" applyFill="1"/>
    <xf numFmtId="0" fontId="0" fillId="7" borderId="0" xfId="0" applyFill="1" applyBorder="1"/>
    <xf numFmtId="0" fontId="0" fillId="7" borderId="0" xfId="0" applyFill="1" applyBorder="1" applyAlignment="1">
      <alignment horizontal="right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167" fontId="0" fillId="0" borderId="0" xfId="0" applyNumberFormat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167" fontId="0" fillId="7" borderId="0" xfId="1" applyNumberFormat="1" applyFont="1" applyFill="1" applyAlignment="1">
      <alignment horizontal="center"/>
    </xf>
    <xf numFmtId="0" fontId="0" fillId="9" borderId="1" xfId="0" applyFont="1" applyFill="1" applyBorder="1" applyAlignment="1">
      <alignment horizontal="right" vertical="center"/>
    </xf>
    <xf numFmtId="167" fontId="0" fillId="0" borderId="1" xfId="1" applyNumberFormat="1" applyFont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right" vertical="center"/>
    </xf>
    <xf numFmtId="0" fontId="0" fillId="9" borderId="1" xfId="0" applyFill="1" applyBorder="1" applyAlignment="1">
      <alignment horizontal="right" vertical="center"/>
    </xf>
    <xf numFmtId="167" fontId="0" fillId="9" borderId="1" xfId="1" applyNumberFormat="1" applyFont="1" applyFill="1" applyBorder="1" applyAlignment="1">
      <alignment horizontal="center" vertical="center"/>
    </xf>
    <xf numFmtId="0" fontId="1" fillId="7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 applyProtection="1">
      <alignment horizontal="center"/>
      <protection locked="0"/>
    </xf>
  </cellXfs>
  <cellStyles count="3">
    <cellStyle name="Komma" xfId="1" builtinId="3"/>
    <cellStyle name="Standard" xfId="0" builtinId="0"/>
    <cellStyle name="Standard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0</xdr:rowOff>
    </xdr:from>
    <xdr:to>
      <xdr:col>8</xdr:col>
      <xdr:colOff>757790</xdr:colOff>
      <xdr:row>32</xdr:row>
      <xdr:rowOff>157266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19425"/>
          <a:ext cx="8577815" cy="33957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639056/Desktop/MKOCH/Privat/Gewichtheben/VSTAT/OEGV_ERFASSU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st."/>
      <sheetName val="Bundesl."/>
      <sheetName val="Vereine"/>
      <sheetName val="Altersgrp"/>
      <sheetName val="Sinclair"/>
      <sheetName val="Melzer"/>
      <sheetName val="Gew.Kl."/>
      <sheetName val="Kuerzel"/>
      <sheetName val="Pass"/>
      <sheetName val="ID"/>
      <sheetName val="Hilfskuerzel"/>
      <sheetName val="A"/>
      <sheetName val="Athl."/>
      <sheetName val="E"/>
      <sheetName val="ADB"/>
      <sheetName val="Erf."/>
      <sheetName val="Ber. WK"/>
      <sheetName val="Sicherung"/>
      <sheetName val="Lstg.Athl."/>
      <sheetName val="Erf. SCH.C"/>
      <sheetName val="Erf.SCH.B"/>
      <sheetName val="Erf.SCH.A"/>
      <sheetName val="T"/>
      <sheetName val="Titel"/>
      <sheetName val="LA"/>
      <sheetName val="Ranglisten"/>
      <sheetName val="Rangl2"/>
      <sheetName val="Entwicklu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4">
          <cell r="A4">
            <v>2010</v>
          </cell>
          <cell r="B4">
            <v>179.82</v>
          </cell>
          <cell r="C4">
            <v>34</v>
          </cell>
          <cell r="D4">
            <v>162.17699999999999</v>
          </cell>
        </row>
        <row r="5">
          <cell r="A5">
            <v>2011</v>
          </cell>
          <cell r="B5">
            <v>196.32</v>
          </cell>
          <cell r="C5">
            <v>40</v>
          </cell>
          <cell r="D5">
            <v>167.55600000000004</v>
          </cell>
        </row>
        <row r="6">
          <cell r="A6">
            <v>2012</v>
          </cell>
          <cell r="B6">
            <v>194.22</v>
          </cell>
          <cell r="C6">
            <v>45</v>
          </cell>
          <cell r="D6">
            <v>171.32600000000002</v>
          </cell>
        </row>
        <row r="7">
          <cell r="A7">
            <v>2013</v>
          </cell>
          <cell r="B7">
            <v>214.27</v>
          </cell>
          <cell r="C7">
            <v>66</v>
          </cell>
          <cell r="D7">
            <v>179.78199999999998</v>
          </cell>
        </row>
        <row r="8">
          <cell r="A8">
            <v>2014</v>
          </cell>
          <cell r="B8">
            <v>225.79</v>
          </cell>
          <cell r="C8">
            <v>68</v>
          </cell>
          <cell r="D8">
            <v>191.66299999999998</v>
          </cell>
        </row>
        <row r="9">
          <cell r="A9">
            <v>2015</v>
          </cell>
          <cell r="B9">
            <v>226.24</v>
          </cell>
          <cell r="C9">
            <v>83</v>
          </cell>
          <cell r="D9">
            <v>196.55</v>
          </cell>
        </row>
        <row r="10">
          <cell r="A10">
            <v>2016</v>
          </cell>
          <cell r="B10">
            <v>240.36</v>
          </cell>
          <cell r="C10">
            <v>102</v>
          </cell>
          <cell r="D10">
            <v>209.01</v>
          </cell>
        </row>
        <row r="11">
          <cell r="A11">
            <v>2017</v>
          </cell>
          <cell r="B11">
            <v>248.67</v>
          </cell>
          <cell r="C11">
            <v>104</v>
          </cell>
          <cell r="D11">
            <v>210.15</v>
          </cell>
        </row>
        <row r="12">
          <cell r="A12">
            <v>2018</v>
          </cell>
          <cell r="B12">
            <v>259.64999999999998</v>
          </cell>
          <cell r="C12">
            <v>120</v>
          </cell>
          <cell r="D12">
            <v>214.11</v>
          </cell>
        </row>
        <row r="13">
          <cell r="A13">
            <v>2019</v>
          </cell>
          <cell r="B13">
            <v>259.04000000000002</v>
          </cell>
          <cell r="C13">
            <v>146</v>
          </cell>
          <cell r="D13">
            <v>219.93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workbookViewId="0">
      <selection activeCell="I4" sqref="I4"/>
    </sheetView>
  </sheetViews>
  <sheetFormatPr baseColWidth="10" defaultRowHeight="12.75" x14ac:dyDescent="0.2"/>
  <cols>
    <col min="1" max="1" width="10.140625" bestFit="1" customWidth="1"/>
    <col min="2" max="2" width="5" bestFit="1" customWidth="1"/>
    <col min="3" max="3" width="32.7109375" customWidth="1"/>
    <col min="4" max="4" width="18.28515625" bestFit="1" customWidth="1"/>
    <col min="5" max="5" width="5.28515625" bestFit="1" customWidth="1"/>
    <col min="6" max="6" width="6" bestFit="1" customWidth="1"/>
    <col min="7" max="7" width="11.42578125" style="42"/>
    <col min="8" max="8" width="23.5703125" bestFit="1" customWidth="1"/>
    <col min="10" max="10" width="19" customWidth="1"/>
    <col min="11" max="11" width="11.42578125" style="42"/>
    <col min="12" max="17" width="18.28515625" style="42" customWidth="1"/>
  </cols>
  <sheetData>
    <row r="1" spans="1:19" ht="18.75" customHeight="1" x14ac:dyDescent="0.2">
      <c r="A1" s="41" t="s">
        <v>58</v>
      </c>
      <c r="B1" s="40"/>
      <c r="C1" s="40"/>
      <c r="D1" s="40"/>
      <c r="E1" s="40"/>
      <c r="F1" s="40"/>
      <c r="G1" s="40"/>
      <c r="H1" s="40"/>
      <c r="I1" s="37"/>
      <c r="J1" s="45"/>
      <c r="K1" s="46" t="s">
        <v>57</v>
      </c>
      <c r="L1" s="46" t="s">
        <v>60</v>
      </c>
      <c r="M1" s="46" t="s">
        <v>8</v>
      </c>
      <c r="N1" s="46" t="s">
        <v>19</v>
      </c>
      <c r="O1" s="46" t="s">
        <v>35</v>
      </c>
      <c r="P1" s="46" t="s">
        <v>39</v>
      </c>
      <c r="Q1" s="46" t="s">
        <v>22</v>
      </c>
    </row>
    <row r="2" spans="1:19" ht="18.75" customHeight="1" x14ac:dyDescent="0.2">
      <c r="A2" s="40"/>
      <c r="B2" s="40"/>
      <c r="C2" s="40"/>
      <c r="D2" s="40"/>
      <c r="E2" s="40"/>
      <c r="F2" s="40"/>
      <c r="G2" s="40"/>
      <c r="H2" s="40"/>
      <c r="I2" s="37"/>
      <c r="J2" s="48" t="s">
        <v>54</v>
      </c>
      <c r="K2" s="49">
        <f>COUNTIF($G$5:$G$66,"=1")</f>
        <v>9</v>
      </c>
      <c r="L2" s="49">
        <f>K2-(SUM(M2:Z2))</f>
        <v>0</v>
      </c>
      <c r="M2" s="49">
        <f>COUNTIF(M$6:M$66,"=1")</f>
        <v>7</v>
      </c>
      <c r="N2" s="49">
        <f>COUNTIF(N$6:N$66,"=1")</f>
        <v>2</v>
      </c>
      <c r="O2" s="49">
        <f>COUNTIF(O$6:O$66,"=1")</f>
        <v>0</v>
      </c>
      <c r="P2" s="49">
        <f>COUNTIF(P$6:P$66,"=1")</f>
        <v>0</v>
      </c>
      <c r="Q2" s="49">
        <f>COUNTIF(Q$6:Q$66,"=1")</f>
        <v>0</v>
      </c>
      <c r="R2" s="44"/>
      <c r="S2" s="44"/>
    </row>
    <row r="3" spans="1:19" ht="18.75" customHeight="1" x14ac:dyDescent="0.2">
      <c r="A3" s="40"/>
      <c r="B3" s="40"/>
      <c r="C3" s="40"/>
      <c r="D3" s="40"/>
      <c r="E3" s="40"/>
      <c r="F3" s="40"/>
      <c r="G3" s="40"/>
      <c r="H3" s="40"/>
      <c r="I3" s="37"/>
      <c r="J3" s="50" t="s">
        <v>55</v>
      </c>
      <c r="K3" s="49">
        <f>COUNTIF($G$5:$G$66,"=2")</f>
        <v>20</v>
      </c>
      <c r="L3" s="49">
        <f t="shared" ref="L3:L4" si="0">K3-(SUM(M3:Z3))</f>
        <v>0</v>
      </c>
      <c r="M3" s="49">
        <f>COUNTIF(M$6:M$66,"=2")</f>
        <v>14</v>
      </c>
      <c r="N3" s="49">
        <f>COUNTIF(N$6:N$66,"=2")</f>
        <v>3</v>
      </c>
      <c r="O3" s="49">
        <f>COUNTIF(O$6:O$66,"=2")</f>
        <v>3</v>
      </c>
      <c r="P3" s="49">
        <f>COUNTIF(P$6:P$66,"=2")</f>
        <v>0</v>
      </c>
      <c r="Q3" s="49">
        <f>COUNTIF(Q$6:Q$66,"=2")</f>
        <v>0</v>
      </c>
      <c r="R3" s="44"/>
      <c r="S3" s="44"/>
    </row>
    <row r="4" spans="1:19" ht="18.75" customHeight="1" x14ac:dyDescent="0.2">
      <c r="A4" s="37"/>
      <c r="B4" s="37"/>
      <c r="C4" s="37"/>
      <c r="D4" s="37"/>
      <c r="E4" s="37"/>
      <c r="F4" s="37"/>
      <c r="G4" s="43"/>
      <c r="H4" s="37"/>
      <c r="I4" s="37"/>
      <c r="J4" s="48" t="s">
        <v>56</v>
      </c>
      <c r="K4" s="49">
        <f>COUNTIF($G$5:$G$66,"=3")</f>
        <v>13</v>
      </c>
      <c r="L4" s="49">
        <f t="shared" si="0"/>
        <v>0</v>
      </c>
      <c r="M4" s="49">
        <f>COUNTIF(M$6:M$66,"=3")</f>
        <v>8</v>
      </c>
      <c r="N4" s="49">
        <f>COUNTIF(N$6:N$66,"=3")</f>
        <v>3</v>
      </c>
      <c r="O4" s="49">
        <f>COUNTIF(O$6:O$66,"=3")</f>
        <v>0</v>
      </c>
      <c r="P4" s="49">
        <f>COUNTIF(P$6:P$66,"=3")</f>
        <v>1</v>
      </c>
      <c r="Q4" s="49">
        <f>COUNTIF(Q$6:Q$66,"=3")</f>
        <v>1</v>
      </c>
      <c r="R4" s="44"/>
      <c r="S4" s="44"/>
    </row>
    <row r="5" spans="1:19" x14ac:dyDescent="0.2">
      <c r="A5" s="35" t="s">
        <v>50</v>
      </c>
      <c r="B5" s="36"/>
      <c r="C5" s="36"/>
      <c r="D5" s="31"/>
      <c r="E5" s="32"/>
      <c r="F5" s="31"/>
      <c r="G5" s="53"/>
      <c r="H5" s="33"/>
      <c r="I5" s="38"/>
      <c r="J5" s="51" t="s">
        <v>59</v>
      </c>
      <c r="K5" s="52">
        <f>SUM(K2:K4)</f>
        <v>42</v>
      </c>
      <c r="L5" s="52">
        <f>SUM(L2:L4)</f>
        <v>0</v>
      </c>
      <c r="M5" s="52">
        <f>SUM(M2:M4)</f>
        <v>29</v>
      </c>
      <c r="N5" s="52">
        <f>SUM(N2:N4)</f>
        <v>8</v>
      </c>
      <c r="O5" s="52">
        <f>SUM(O2:O4)</f>
        <v>3</v>
      </c>
      <c r="P5" s="52">
        <f>SUM(P2:P4)</f>
        <v>1</v>
      </c>
      <c r="Q5" s="52">
        <f>SUM(Q2:Q4)</f>
        <v>1</v>
      </c>
      <c r="R5" s="44"/>
      <c r="S5" s="44"/>
    </row>
    <row r="6" spans="1:19" x14ac:dyDescent="0.2">
      <c r="A6" s="2" t="s">
        <v>0</v>
      </c>
      <c r="B6" s="3" t="s">
        <v>1</v>
      </c>
      <c r="C6" s="4" t="s">
        <v>2</v>
      </c>
      <c r="D6" s="3" t="s">
        <v>3</v>
      </c>
      <c r="E6" s="1" t="s">
        <v>4</v>
      </c>
      <c r="F6" s="3" t="s">
        <v>5</v>
      </c>
      <c r="G6" s="54" t="s">
        <v>6</v>
      </c>
      <c r="H6" s="5" t="s">
        <v>7</v>
      </c>
      <c r="I6" s="38"/>
      <c r="J6" s="37"/>
      <c r="M6" s="42" t="str">
        <f t="shared" ref="M6:P66" si="1">IF($D6=M$1,$G6,"")</f>
        <v/>
      </c>
      <c r="N6" s="42" t="str">
        <f t="shared" si="1"/>
        <v/>
      </c>
      <c r="O6" s="42" t="str">
        <f t="shared" si="1"/>
        <v/>
      </c>
      <c r="P6" s="42" t="str">
        <f t="shared" si="1"/>
        <v/>
      </c>
      <c r="Q6" s="42" t="str">
        <f t="shared" ref="Q6:Q66" si="2">IF($D6=Q$1,$G6,"")</f>
        <v/>
      </c>
    </row>
    <row r="7" spans="1:19" x14ac:dyDescent="0.2">
      <c r="A7" s="13">
        <v>42496</v>
      </c>
      <c r="B7" s="7">
        <v>2016</v>
      </c>
      <c r="C7" s="9" t="s">
        <v>18</v>
      </c>
      <c r="D7" s="10" t="s">
        <v>8</v>
      </c>
      <c r="E7" s="11">
        <v>16</v>
      </c>
      <c r="F7" s="12" t="s">
        <v>9</v>
      </c>
      <c r="G7" s="55">
        <v>3</v>
      </c>
      <c r="H7" s="8" t="s">
        <v>29</v>
      </c>
      <c r="I7" s="38"/>
      <c r="J7" s="37"/>
      <c r="K7" s="47"/>
      <c r="L7" s="47"/>
      <c r="M7" s="47">
        <f t="shared" si="1"/>
        <v>3</v>
      </c>
      <c r="N7" s="47" t="str">
        <f t="shared" si="1"/>
        <v/>
      </c>
      <c r="O7" s="47" t="str">
        <f t="shared" si="1"/>
        <v/>
      </c>
      <c r="P7" s="47" t="str">
        <f t="shared" si="1"/>
        <v/>
      </c>
      <c r="Q7" s="47" t="str">
        <f t="shared" si="2"/>
        <v/>
      </c>
    </row>
    <row r="8" spans="1:19" x14ac:dyDescent="0.2">
      <c r="A8" s="6">
        <v>43085</v>
      </c>
      <c r="B8" s="7">
        <v>2017</v>
      </c>
      <c r="C8" s="8" t="s">
        <v>27</v>
      </c>
      <c r="D8" s="10" t="s">
        <v>8</v>
      </c>
      <c r="E8" s="11">
        <v>17</v>
      </c>
      <c r="F8" s="12" t="s">
        <v>9</v>
      </c>
      <c r="G8" s="55">
        <v>1</v>
      </c>
      <c r="H8" s="8" t="s">
        <v>29</v>
      </c>
      <c r="I8" s="38"/>
      <c r="K8" s="47"/>
      <c r="L8" s="47"/>
      <c r="M8" s="47">
        <f t="shared" si="1"/>
        <v>1</v>
      </c>
      <c r="N8" s="47" t="str">
        <f t="shared" si="1"/>
        <v/>
      </c>
      <c r="O8" s="47" t="str">
        <f t="shared" si="1"/>
        <v/>
      </c>
      <c r="P8" s="47" t="str">
        <f t="shared" si="1"/>
        <v/>
      </c>
      <c r="Q8" s="47" t="str">
        <f t="shared" si="2"/>
        <v/>
      </c>
    </row>
    <row r="9" spans="1:19" x14ac:dyDescent="0.2">
      <c r="A9" s="6">
        <v>43085</v>
      </c>
      <c r="B9" s="7">
        <v>2017</v>
      </c>
      <c r="C9" s="8" t="s">
        <v>27</v>
      </c>
      <c r="D9" s="10" t="s">
        <v>19</v>
      </c>
      <c r="E9" s="11">
        <v>14</v>
      </c>
      <c r="F9" s="12" t="s">
        <v>9</v>
      </c>
      <c r="G9" s="55">
        <v>3</v>
      </c>
      <c r="H9" s="8" t="s">
        <v>28</v>
      </c>
      <c r="I9" s="38"/>
      <c r="J9" s="39"/>
      <c r="K9" s="47"/>
      <c r="L9" s="47"/>
      <c r="M9" s="47" t="str">
        <f t="shared" si="1"/>
        <v/>
      </c>
      <c r="N9" s="47">
        <f t="shared" si="1"/>
        <v>3</v>
      </c>
      <c r="O9" s="47" t="str">
        <f t="shared" si="1"/>
        <v/>
      </c>
      <c r="P9" s="47" t="str">
        <f t="shared" si="1"/>
        <v/>
      </c>
      <c r="Q9" s="47" t="str">
        <f t="shared" si="2"/>
        <v/>
      </c>
    </row>
    <row r="10" spans="1:19" x14ac:dyDescent="0.2">
      <c r="A10" s="6">
        <v>43266</v>
      </c>
      <c r="B10" s="7">
        <v>2018</v>
      </c>
      <c r="C10" s="9" t="s">
        <v>32</v>
      </c>
      <c r="D10" s="10" t="s">
        <v>22</v>
      </c>
      <c r="E10" s="11">
        <v>15</v>
      </c>
      <c r="F10" s="12" t="s">
        <v>9</v>
      </c>
      <c r="G10" s="55">
        <v>3</v>
      </c>
      <c r="H10" s="8" t="s">
        <v>29</v>
      </c>
      <c r="I10" s="38"/>
      <c r="J10" s="38"/>
      <c r="K10" s="47"/>
      <c r="L10" s="47"/>
      <c r="M10" s="47" t="str">
        <f t="shared" si="1"/>
        <v/>
      </c>
      <c r="N10" s="47" t="str">
        <f t="shared" si="1"/>
        <v/>
      </c>
      <c r="O10" s="47" t="str">
        <f t="shared" si="1"/>
        <v/>
      </c>
      <c r="P10" s="47" t="str">
        <f t="shared" si="1"/>
        <v/>
      </c>
      <c r="Q10" s="47">
        <f t="shared" si="2"/>
        <v>3</v>
      </c>
    </row>
    <row r="11" spans="1:19" x14ac:dyDescent="0.2">
      <c r="A11" s="6">
        <v>43266</v>
      </c>
      <c r="B11" s="7">
        <v>2018</v>
      </c>
      <c r="C11" s="9" t="s">
        <v>32</v>
      </c>
      <c r="D11" s="10" t="s">
        <v>19</v>
      </c>
      <c r="E11" s="11">
        <v>15</v>
      </c>
      <c r="F11" s="12" t="s">
        <v>9</v>
      </c>
      <c r="G11" s="55">
        <v>2</v>
      </c>
      <c r="H11" s="8" t="s">
        <v>28</v>
      </c>
      <c r="I11" s="38"/>
      <c r="J11" s="38"/>
      <c r="K11" s="47"/>
      <c r="L11" s="47"/>
      <c r="M11" s="47" t="str">
        <f t="shared" si="1"/>
        <v/>
      </c>
      <c r="N11" s="47">
        <f t="shared" si="1"/>
        <v>2</v>
      </c>
      <c r="O11" s="47" t="str">
        <f t="shared" si="1"/>
        <v/>
      </c>
      <c r="P11" s="47" t="str">
        <f t="shared" si="1"/>
        <v/>
      </c>
      <c r="Q11" s="47" t="str">
        <f t="shared" si="2"/>
        <v/>
      </c>
    </row>
    <row r="12" spans="1:19" x14ac:dyDescent="0.2">
      <c r="A12" s="37"/>
      <c r="B12" s="37"/>
      <c r="C12" s="37"/>
      <c r="D12" s="37"/>
      <c r="E12" s="37"/>
      <c r="F12" s="37"/>
      <c r="G12" s="43"/>
      <c r="H12" s="37"/>
      <c r="I12" s="38"/>
      <c r="J12" s="38"/>
      <c r="K12" s="47"/>
      <c r="L12" s="47"/>
      <c r="M12" s="47" t="str">
        <f t="shared" si="1"/>
        <v/>
      </c>
      <c r="N12" s="47" t="str">
        <f t="shared" si="1"/>
        <v/>
      </c>
      <c r="O12" s="47" t="str">
        <f t="shared" si="1"/>
        <v/>
      </c>
      <c r="P12" s="47" t="str">
        <f t="shared" si="1"/>
        <v/>
      </c>
      <c r="Q12" s="47" t="str">
        <f t="shared" si="2"/>
        <v/>
      </c>
    </row>
    <row r="13" spans="1:19" x14ac:dyDescent="0.2">
      <c r="A13" s="35" t="s">
        <v>47</v>
      </c>
      <c r="B13" s="36"/>
      <c r="C13" s="36"/>
      <c r="D13" s="31"/>
      <c r="E13" s="32"/>
      <c r="F13" s="31"/>
      <c r="G13" s="53"/>
      <c r="H13" s="33"/>
      <c r="I13" s="38"/>
      <c r="J13" s="38"/>
      <c r="K13" s="47"/>
      <c r="L13" s="47"/>
      <c r="M13" s="47" t="str">
        <f t="shared" si="1"/>
        <v/>
      </c>
      <c r="N13" s="47" t="str">
        <f t="shared" si="1"/>
        <v/>
      </c>
      <c r="O13" s="47" t="str">
        <f t="shared" si="1"/>
        <v/>
      </c>
      <c r="P13" s="47" t="str">
        <f t="shared" si="1"/>
        <v/>
      </c>
      <c r="Q13" s="47" t="str">
        <f t="shared" si="2"/>
        <v/>
      </c>
    </row>
    <row r="14" spans="1:19" x14ac:dyDescent="0.2">
      <c r="A14" s="2" t="s">
        <v>0</v>
      </c>
      <c r="B14" s="3" t="s">
        <v>1</v>
      </c>
      <c r="C14" s="4" t="s">
        <v>2</v>
      </c>
      <c r="D14" s="3" t="s">
        <v>3</v>
      </c>
      <c r="E14" s="1" t="s">
        <v>4</v>
      </c>
      <c r="F14" s="3" t="s">
        <v>5</v>
      </c>
      <c r="G14" s="54" t="s">
        <v>6</v>
      </c>
      <c r="H14" s="5" t="s">
        <v>7</v>
      </c>
      <c r="I14" s="38"/>
      <c r="J14" s="38"/>
      <c r="K14" s="47"/>
      <c r="L14" s="47"/>
      <c r="M14" s="47" t="str">
        <f t="shared" si="1"/>
        <v/>
      </c>
      <c r="N14" s="47" t="str">
        <f t="shared" si="1"/>
        <v/>
      </c>
      <c r="O14" s="47" t="str">
        <f t="shared" si="1"/>
        <v/>
      </c>
      <c r="P14" s="47" t="str">
        <f t="shared" si="1"/>
        <v/>
      </c>
      <c r="Q14" s="47" t="str">
        <f t="shared" si="2"/>
        <v/>
      </c>
    </row>
    <row r="15" spans="1:19" x14ac:dyDescent="0.2">
      <c r="A15" s="6">
        <v>42222</v>
      </c>
      <c r="B15" s="7">
        <v>2015</v>
      </c>
      <c r="C15" s="8" t="s">
        <v>17</v>
      </c>
      <c r="D15" s="34" t="s">
        <v>8</v>
      </c>
      <c r="E15" s="11">
        <v>15</v>
      </c>
      <c r="F15" s="8" t="s">
        <v>13</v>
      </c>
      <c r="G15" s="55">
        <v>1</v>
      </c>
      <c r="H15" s="8" t="s">
        <v>10</v>
      </c>
      <c r="I15" s="38"/>
      <c r="J15" s="38"/>
      <c r="K15" s="47"/>
      <c r="L15" s="47"/>
      <c r="M15" s="47">
        <f t="shared" si="1"/>
        <v>1</v>
      </c>
      <c r="N15" s="47" t="str">
        <f t="shared" si="1"/>
        <v/>
      </c>
      <c r="O15" s="47" t="str">
        <f t="shared" si="1"/>
        <v/>
      </c>
      <c r="P15" s="47" t="str">
        <f t="shared" si="1"/>
        <v/>
      </c>
      <c r="Q15" s="47" t="str">
        <f t="shared" si="2"/>
        <v/>
      </c>
    </row>
    <row r="16" spans="1:19" x14ac:dyDescent="0.2">
      <c r="A16" s="6">
        <v>42222</v>
      </c>
      <c r="B16" s="7">
        <v>2015</v>
      </c>
      <c r="C16" s="8" t="s">
        <v>17</v>
      </c>
      <c r="D16" s="34" t="s">
        <v>8</v>
      </c>
      <c r="E16" s="11">
        <v>15</v>
      </c>
      <c r="F16" s="8" t="s">
        <v>13</v>
      </c>
      <c r="G16" s="55">
        <v>1</v>
      </c>
      <c r="H16" s="8" t="s">
        <v>11</v>
      </c>
      <c r="I16" s="38"/>
      <c r="J16" s="38"/>
      <c r="K16" s="47"/>
      <c r="L16" s="47"/>
      <c r="M16" s="47">
        <f t="shared" si="1"/>
        <v>1</v>
      </c>
      <c r="N16" s="47" t="str">
        <f t="shared" si="1"/>
        <v/>
      </c>
      <c r="O16" s="47" t="str">
        <f t="shared" si="1"/>
        <v/>
      </c>
      <c r="P16" s="47" t="str">
        <f t="shared" si="1"/>
        <v/>
      </c>
      <c r="Q16" s="47" t="str">
        <f t="shared" si="2"/>
        <v/>
      </c>
    </row>
    <row r="17" spans="1:17" x14ac:dyDescent="0.2">
      <c r="A17" s="6">
        <v>42222</v>
      </c>
      <c r="B17" s="7">
        <v>2015</v>
      </c>
      <c r="C17" s="8" t="s">
        <v>17</v>
      </c>
      <c r="D17" s="34" t="s">
        <v>8</v>
      </c>
      <c r="E17" s="11">
        <v>15</v>
      </c>
      <c r="F17" s="8" t="s">
        <v>13</v>
      </c>
      <c r="G17" s="55">
        <v>1</v>
      </c>
      <c r="H17" s="8" t="s">
        <v>12</v>
      </c>
      <c r="I17" s="38"/>
      <c r="J17" s="38"/>
      <c r="K17" s="47"/>
      <c r="L17" s="47"/>
      <c r="M17" s="47">
        <f t="shared" si="1"/>
        <v>1</v>
      </c>
      <c r="N17" s="47" t="str">
        <f t="shared" si="1"/>
        <v/>
      </c>
      <c r="O17" s="47" t="str">
        <f t="shared" si="1"/>
        <v/>
      </c>
      <c r="P17" s="47" t="str">
        <f t="shared" ref="P17:Q77" si="3">IF($D17=P$1,$G17,"")</f>
        <v/>
      </c>
      <c r="Q17" s="47" t="str">
        <f t="shared" si="3"/>
        <v/>
      </c>
    </row>
    <row r="18" spans="1:17" x14ac:dyDescent="0.2">
      <c r="A18" s="6">
        <v>43006</v>
      </c>
      <c r="B18" s="7">
        <v>2017</v>
      </c>
      <c r="C18" s="8" t="s">
        <v>24</v>
      </c>
      <c r="D18" s="10" t="s">
        <v>19</v>
      </c>
      <c r="E18" s="11">
        <v>14</v>
      </c>
      <c r="F18" s="8" t="s">
        <v>13</v>
      </c>
      <c r="G18" s="55">
        <v>2</v>
      </c>
      <c r="H18" s="8" t="s">
        <v>10</v>
      </c>
      <c r="I18" s="38"/>
      <c r="J18" s="38"/>
      <c r="K18" s="47"/>
      <c r="L18" s="47"/>
      <c r="M18" s="47" t="str">
        <f t="shared" si="1"/>
        <v/>
      </c>
      <c r="N18" s="47">
        <f t="shared" si="1"/>
        <v>2</v>
      </c>
      <c r="O18" s="47" t="str">
        <f t="shared" si="1"/>
        <v/>
      </c>
      <c r="P18" s="47" t="str">
        <f t="shared" si="3"/>
        <v/>
      </c>
      <c r="Q18" s="47" t="str">
        <f t="shared" si="3"/>
        <v/>
      </c>
    </row>
    <row r="19" spans="1:17" x14ac:dyDescent="0.2">
      <c r="A19" s="6">
        <v>43006</v>
      </c>
      <c r="B19" s="7">
        <v>2017</v>
      </c>
      <c r="C19" s="8" t="s">
        <v>24</v>
      </c>
      <c r="D19" s="10" t="s">
        <v>19</v>
      </c>
      <c r="E19" s="11">
        <v>14</v>
      </c>
      <c r="F19" s="8" t="s">
        <v>13</v>
      </c>
      <c r="G19" s="55">
        <v>3</v>
      </c>
      <c r="H19" s="8" t="s">
        <v>11</v>
      </c>
      <c r="I19" s="38"/>
      <c r="J19" s="38"/>
      <c r="K19" s="47"/>
      <c r="L19" s="47"/>
      <c r="M19" s="47" t="str">
        <f t="shared" si="1"/>
        <v/>
      </c>
      <c r="N19" s="47">
        <f t="shared" si="1"/>
        <v>3</v>
      </c>
      <c r="O19" s="47" t="str">
        <f t="shared" si="1"/>
        <v/>
      </c>
      <c r="P19" s="47" t="str">
        <f t="shared" si="3"/>
        <v/>
      </c>
      <c r="Q19" s="47" t="str">
        <f t="shared" si="3"/>
        <v/>
      </c>
    </row>
    <row r="20" spans="1:17" x14ac:dyDescent="0.2">
      <c r="A20" s="6">
        <v>43006</v>
      </c>
      <c r="B20" s="7">
        <v>2017</v>
      </c>
      <c r="C20" s="8" t="s">
        <v>24</v>
      </c>
      <c r="D20" s="10" t="s">
        <v>19</v>
      </c>
      <c r="E20" s="11">
        <v>14</v>
      </c>
      <c r="F20" s="8" t="s">
        <v>13</v>
      </c>
      <c r="G20" s="55">
        <v>3</v>
      </c>
      <c r="H20" s="8" t="s">
        <v>12</v>
      </c>
      <c r="I20" s="38"/>
      <c r="J20" s="38"/>
      <c r="K20" s="47"/>
      <c r="L20" s="47"/>
      <c r="M20" s="47" t="str">
        <f t="shared" si="1"/>
        <v/>
      </c>
      <c r="N20" s="47">
        <f t="shared" si="1"/>
        <v>3</v>
      </c>
      <c r="O20" s="47" t="str">
        <f t="shared" si="1"/>
        <v/>
      </c>
      <c r="P20" s="47" t="str">
        <f t="shared" si="3"/>
        <v/>
      </c>
      <c r="Q20" s="47" t="str">
        <f t="shared" si="3"/>
        <v/>
      </c>
    </row>
    <row r="21" spans="1:17" x14ac:dyDescent="0.2">
      <c r="A21" s="6">
        <v>43303</v>
      </c>
      <c r="B21" s="7">
        <v>2018</v>
      </c>
      <c r="C21" s="8" t="s">
        <v>34</v>
      </c>
      <c r="D21" s="10" t="s">
        <v>35</v>
      </c>
      <c r="E21" s="11">
        <v>14</v>
      </c>
      <c r="F21" s="8" t="s">
        <v>16</v>
      </c>
      <c r="G21" s="55">
        <v>2</v>
      </c>
      <c r="H21" s="8" t="s">
        <v>10</v>
      </c>
      <c r="I21" s="38"/>
      <c r="J21" s="38"/>
      <c r="K21" s="47"/>
      <c r="L21" s="47"/>
      <c r="M21" s="47" t="str">
        <f t="shared" si="1"/>
        <v/>
      </c>
      <c r="N21" s="47" t="str">
        <f t="shared" si="1"/>
        <v/>
      </c>
      <c r="O21" s="47">
        <f t="shared" si="1"/>
        <v>2</v>
      </c>
      <c r="P21" s="47" t="str">
        <f t="shared" si="3"/>
        <v/>
      </c>
      <c r="Q21" s="47" t="str">
        <f t="shared" si="3"/>
        <v/>
      </c>
    </row>
    <row r="22" spans="1:17" x14ac:dyDescent="0.2">
      <c r="A22" s="6">
        <v>43303</v>
      </c>
      <c r="B22" s="7">
        <v>2018</v>
      </c>
      <c r="C22" s="8" t="s">
        <v>34</v>
      </c>
      <c r="D22" s="10" t="s">
        <v>35</v>
      </c>
      <c r="E22" s="11">
        <v>14</v>
      </c>
      <c r="F22" s="8" t="s">
        <v>16</v>
      </c>
      <c r="G22" s="55">
        <v>2</v>
      </c>
      <c r="H22" s="8" t="s">
        <v>11</v>
      </c>
      <c r="I22" s="38"/>
      <c r="J22" s="38"/>
      <c r="K22" s="47"/>
      <c r="L22" s="47"/>
      <c r="M22" s="47" t="str">
        <f t="shared" si="1"/>
        <v/>
      </c>
      <c r="N22" s="47" t="str">
        <f t="shared" si="1"/>
        <v/>
      </c>
      <c r="O22" s="47">
        <f t="shared" si="1"/>
        <v>2</v>
      </c>
      <c r="P22" s="47" t="str">
        <f t="shared" si="3"/>
        <v/>
      </c>
      <c r="Q22" s="47" t="str">
        <f t="shared" si="3"/>
        <v/>
      </c>
    </row>
    <row r="23" spans="1:17" x14ac:dyDescent="0.2">
      <c r="A23" s="6">
        <v>43303</v>
      </c>
      <c r="B23" s="7">
        <v>2018</v>
      </c>
      <c r="C23" s="8" t="s">
        <v>34</v>
      </c>
      <c r="D23" s="10" t="s">
        <v>35</v>
      </c>
      <c r="E23" s="11">
        <v>14</v>
      </c>
      <c r="F23" s="8" t="s">
        <v>16</v>
      </c>
      <c r="G23" s="55">
        <v>2</v>
      </c>
      <c r="H23" s="8" t="s">
        <v>12</v>
      </c>
      <c r="I23" s="38"/>
      <c r="J23" s="38"/>
      <c r="K23" s="47"/>
      <c r="L23" s="47"/>
      <c r="M23" s="47" t="str">
        <f t="shared" si="1"/>
        <v/>
      </c>
      <c r="N23" s="47" t="str">
        <f t="shared" si="1"/>
        <v/>
      </c>
      <c r="O23" s="47">
        <f t="shared" si="1"/>
        <v>2</v>
      </c>
      <c r="P23" s="47" t="str">
        <f t="shared" si="3"/>
        <v/>
      </c>
      <c r="Q23" s="47" t="str">
        <f t="shared" si="3"/>
        <v/>
      </c>
    </row>
    <row r="24" spans="1:17" x14ac:dyDescent="0.2">
      <c r="A24" s="6">
        <v>43303</v>
      </c>
      <c r="B24" s="7">
        <v>2018</v>
      </c>
      <c r="C24" s="9" t="s">
        <v>34</v>
      </c>
      <c r="D24" s="10" t="s">
        <v>19</v>
      </c>
      <c r="E24" s="11">
        <v>15</v>
      </c>
      <c r="F24" s="8" t="s">
        <v>13</v>
      </c>
      <c r="G24" s="55">
        <v>1</v>
      </c>
      <c r="H24" s="8" t="s">
        <v>10</v>
      </c>
      <c r="I24" s="38"/>
      <c r="J24" s="38"/>
      <c r="K24" s="47"/>
      <c r="L24" s="47"/>
      <c r="M24" s="47" t="str">
        <f t="shared" si="1"/>
        <v/>
      </c>
      <c r="N24" s="47">
        <f t="shared" si="1"/>
        <v>1</v>
      </c>
      <c r="O24" s="47" t="str">
        <f t="shared" si="1"/>
        <v/>
      </c>
      <c r="P24" s="47" t="str">
        <f t="shared" si="3"/>
        <v/>
      </c>
      <c r="Q24" s="47" t="str">
        <f t="shared" si="3"/>
        <v/>
      </c>
    </row>
    <row r="25" spans="1:17" x14ac:dyDescent="0.2">
      <c r="A25" s="6">
        <v>43303</v>
      </c>
      <c r="B25" s="7">
        <v>2018</v>
      </c>
      <c r="C25" s="9" t="s">
        <v>34</v>
      </c>
      <c r="D25" s="10" t="s">
        <v>19</v>
      </c>
      <c r="E25" s="11">
        <v>15</v>
      </c>
      <c r="F25" s="8" t="s">
        <v>13</v>
      </c>
      <c r="G25" s="55">
        <v>2</v>
      </c>
      <c r="H25" s="8" t="s">
        <v>11</v>
      </c>
      <c r="I25" s="38"/>
      <c r="J25" s="38"/>
      <c r="K25" s="47"/>
      <c r="L25" s="47"/>
      <c r="M25" s="47" t="str">
        <f t="shared" si="1"/>
        <v/>
      </c>
      <c r="N25" s="47">
        <f t="shared" si="1"/>
        <v>2</v>
      </c>
      <c r="O25" s="47" t="str">
        <f t="shared" si="1"/>
        <v/>
      </c>
      <c r="P25" s="47" t="str">
        <f t="shared" si="3"/>
        <v/>
      </c>
      <c r="Q25" s="47" t="str">
        <f t="shared" si="3"/>
        <v/>
      </c>
    </row>
    <row r="26" spans="1:17" x14ac:dyDescent="0.2">
      <c r="A26" s="6">
        <v>43303</v>
      </c>
      <c r="B26" s="7">
        <v>2018</v>
      </c>
      <c r="C26" s="9" t="s">
        <v>34</v>
      </c>
      <c r="D26" s="10" t="s">
        <v>19</v>
      </c>
      <c r="E26" s="11">
        <v>15</v>
      </c>
      <c r="F26" s="8" t="s">
        <v>13</v>
      </c>
      <c r="G26" s="55">
        <v>1</v>
      </c>
      <c r="H26" s="8" t="s">
        <v>12</v>
      </c>
      <c r="I26" s="38"/>
      <c r="J26" s="38"/>
      <c r="K26" s="47"/>
      <c r="L26" s="47"/>
      <c r="M26" s="47" t="str">
        <f t="shared" si="1"/>
        <v/>
      </c>
      <c r="N26" s="47">
        <f t="shared" si="1"/>
        <v>1</v>
      </c>
      <c r="O26" s="47" t="str">
        <f t="shared" si="1"/>
        <v/>
      </c>
      <c r="P26" s="47" t="str">
        <f t="shared" si="3"/>
        <v/>
      </c>
      <c r="Q26" s="47" t="str">
        <f t="shared" si="3"/>
        <v/>
      </c>
    </row>
    <row r="27" spans="1:17" x14ac:dyDescent="0.2">
      <c r="A27" s="6">
        <v>43811</v>
      </c>
      <c r="B27" s="7">
        <v>2019</v>
      </c>
      <c r="C27" s="14" t="s">
        <v>38</v>
      </c>
      <c r="D27" s="10" t="s">
        <v>39</v>
      </c>
      <c r="E27" s="11">
        <v>14</v>
      </c>
      <c r="F27" s="8" t="s">
        <v>40</v>
      </c>
      <c r="G27" s="55">
        <v>3</v>
      </c>
      <c r="H27" s="8" t="s">
        <v>10</v>
      </c>
      <c r="I27" s="38"/>
      <c r="J27" s="38"/>
      <c r="K27" s="47"/>
      <c r="L27" s="47"/>
      <c r="M27" s="47" t="str">
        <f t="shared" si="1"/>
        <v/>
      </c>
      <c r="N27" s="47" t="str">
        <f t="shared" si="1"/>
        <v/>
      </c>
      <c r="O27" s="47" t="str">
        <f t="shared" si="1"/>
        <v/>
      </c>
      <c r="P27" s="47">
        <f t="shared" si="3"/>
        <v>3</v>
      </c>
      <c r="Q27" s="47" t="str">
        <f t="shared" si="3"/>
        <v/>
      </c>
    </row>
    <row r="28" spans="1:17" x14ac:dyDescent="0.2">
      <c r="A28" s="37"/>
      <c r="B28" s="37"/>
      <c r="C28" s="37"/>
      <c r="D28" s="37"/>
      <c r="E28" s="37"/>
      <c r="F28" s="37"/>
      <c r="G28" s="43"/>
      <c r="H28" s="37"/>
      <c r="I28" s="38"/>
      <c r="J28" s="38"/>
      <c r="K28" s="47"/>
      <c r="L28" s="47"/>
      <c r="M28" s="47" t="str">
        <f t="shared" ref="M28:P28" si="4">IF($D28=M$1,$G28,"")</f>
        <v/>
      </c>
      <c r="N28" s="47" t="str">
        <f t="shared" si="4"/>
        <v/>
      </c>
      <c r="O28" s="47" t="str">
        <f t="shared" si="4"/>
        <v/>
      </c>
      <c r="P28" s="47" t="str">
        <f t="shared" si="4"/>
        <v/>
      </c>
      <c r="Q28" s="47" t="str">
        <f t="shared" si="2"/>
        <v/>
      </c>
    </row>
    <row r="29" spans="1:17" x14ac:dyDescent="0.2">
      <c r="A29" s="35" t="s">
        <v>48</v>
      </c>
      <c r="B29" s="36"/>
      <c r="C29" s="36"/>
      <c r="D29" s="31"/>
      <c r="E29" s="32"/>
      <c r="F29" s="31"/>
      <c r="G29" s="53"/>
      <c r="H29" s="33"/>
      <c r="I29" s="38"/>
      <c r="J29" s="38"/>
      <c r="K29" s="47"/>
      <c r="L29" s="47"/>
      <c r="M29" s="47" t="str">
        <f t="shared" si="1"/>
        <v/>
      </c>
      <c r="N29" s="47" t="str">
        <f t="shared" si="1"/>
        <v/>
      </c>
      <c r="O29" s="47" t="str">
        <f t="shared" si="1"/>
        <v/>
      </c>
      <c r="P29" s="47" t="str">
        <f t="shared" si="3"/>
        <v/>
      </c>
      <c r="Q29" s="47" t="str">
        <f t="shared" si="3"/>
        <v/>
      </c>
    </row>
    <row r="30" spans="1:17" x14ac:dyDescent="0.2">
      <c r="A30" s="2" t="s">
        <v>0</v>
      </c>
      <c r="B30" s="3" t="s">
        <v>1</v>
      </c>
      <c r="C30" s="4" t="s">
        <v>2</v>
      </c>
      <c r="D30" s="3" t="s">
        <v>3</v>
      </c>
      <c r="E30" s="1" t="s">
        <v>4</v>
      </c>
      <c r="F30" s="3" t="s">
        <v>5</v>
      </c>
      <c r="G30" s="54" t="s">
        <v>6</v>
      </c>
      <c r="H30" s="5" t="s">
        <v>7</v>
      </c>
      <c r="I30" s="38"/>
      <c r="J30" s="38"/>
      <c r="K30" s="47"/>
      <c r="L30" s="47"/>
      <c r="M30" s="47" t="str">
        <f t="shared" si="1"/>
        <v/>
      </c>
      <c r="N30" s="47" t="str">
        <f t="shared" si="1"/>
        <v/>
      </c>
      <c r="O30" s="47" t="str">
        <f t="shared" si="1"/>
        <v/>
      </c>
      <c r="P30" s="47" t="str">
        <f t="shared" si="3"/>
        <v/>
      </c>
      <c r="Q30" s="47" t="str">
        <f t="shared" si="3"/>
        <v/>
      </c>
    </row>
    <row r="31" spans="1:17" x14ac:dyDescent="0.2">
      <c r="A31" s="6">
        <v>42630</v>
      </c>
      <c r="B31" s="7">
        <v>2016</v>
      </c>
      <c r="C31" s="8" t="s">
        <v>20</v>
      </c>
      <c r="D31" s="10" t="s">
        <v>8</v>
      </c>
      <c r="E31" s="11">
        <v>16</v>
      </c>
      <c r="F31" s="8" t="s">
        <v>15</v>
      </c>
      <c r="G31" s="55">
        <v>3</v>
      </c>
      <c r="H31" s="8" t="s">
        <v>10</v>
      </c>
      <c r="I31" s="38"/>
      <c r="J31" s="38"/>
      <c r="K31" s="47"/>
      <c r="L31" s="47"/>
      <c r="M31" s="47">
        <f t="shared" si="1"/>
        <v>3</v>
      </c>
      <c r="N31" s="47" t="str">
        <f t="shared" si="1"/>
        <v/>
      </c>
      <c r="O31" s="47" t="str">
        <f t="shared" si="1"/>
        <v/>
      </c>
      <c r="P31" s="47" t="str">
        <f t="shared" si="3"/>
        <v/>
      </c>
      <c r="Q31" s="47" t="str">
        <f t="shared" si="3"/>
        <v/>
      </c>
    </row>
    <row r="32" spans="1:17" x14ac:dyDescent="0.2">
      <c r="A32" s="6">
        <v>43008</v>
      </c>
      <c r="B32" s="7">
        <v>2017</v>
      </c>
      <c r="C32" s="8" t="s">
        <v>25</v>
      </c>
      <c r="D32" s="10" t="s">
        <v>8</v>
      </c>
      <c r="E32" s="11">
        <v>17</v>
      </c>
      <c r="F32" s="8" t="s">
        <v>14</v>
      </c>
      <c r="G32" s="55">
        <v>1</v>
      </c>
      <c r="H32" s="8" t="s">
        <v>10</v>
      </c>
      <c r="I32" s="38"/>
      <c r="J32" s="38"/>
      <c r="K32" s="47"/>
      <c r="L32" s="47"/>
      <c r="M32" s="47">
        <f t="shared" si="1"/>
        <v>1</v>
      </c>
      <c r="N32" s="47" t="str">
        <f t="shared" si="1"/>
        <v/>
      </c>
      <c r="O32" s="47" t="str">
        <f t="shared" si="1"/>
        <v/>
      </c>
      <c r="P32" s="47" t="str">
        <f t="shared" si="3"/>
        <v/>
      </c>
      <c r="Q32" s="47" t="str">
        <f t="shared" si="3"/>
        <v/>
      </c>
    </row>
    <row r="33" spans="1:17" x14ac:dyDescent="0.2">
      <c r="A33" s="6">
        <v>43008</v>
      </c>
      <c r="B33" s="7">
        <v>2017</v>
      </c>
      <c r="C33" s="8" t="s">
        <v>25</v>
      </c>
      <c r="D33" s="10" t="s">
        <v>8</v>
      </c>
      <c r="E33" s="11">
        <v>17</v>
      </c>
      <c r="F33" s="8" t="s">
        <v>14</v>
      </c>
      <c r="G33" s="55">
        <v>2</v>
      </c>
      <c r="H33" s="8" t="s">
        <v>11</v>
      </c>
      <c r="I33" s="38"/>
      <c r="J33" s="38"/>
      <c r="K33" s="47"/>
      <c r="L33" s="47"/>
      <c r="M33" s="47">
        <f t="shared" si="1"/>
        <v>2</v>
      </c>
      <c r="N33" s="47" t="str">
        <f t="shared" si="1"/>
        <v/>
      </c>
      <c r="O33" s="47" t="str">
        <f t="shared" si="1"/>
        <v/>
      </c>
      <c r="P33" s="47" t="str">
        <f t="shared" si="3"/>
        <v/>
      </c>
      <c r="Q33" s="47" t="str">
        <f t="shared" si="3"/>
        <v/>
      </c>
    </row>
    <row r="34" spans="1:17" x14ac:dyDescent="0.2">
      <c r="A34" s="6">
        <v>43008</v>
      </c>
      <c r="B34" s="7">
        <v>2017</v>
      </c>
      <c r="C34" s="8" t="s">
        <v>25</v>
      </c>
      <c r="D34" s="10" t="s">
        <v>8</v>
      </c>
      <c r="E34" s="11">
        <v>17</v>
      </c>
      <c r="F34" s="8" t="s">
        <v>14</v>
      </c>
      <c r="G34" s="55">
        <v>2</v>
      </c>
      <c r="H34" s="8" t="s">
        <v>12</v>
      </c>
      <c r="I34" s="38"/>
      <c r="J34" s="38"/>
      <c r="K34" s="47"/>
      <c r="L34" s="47"/>
      <c r="M34" s="47">
        <f t="shared" si="1"/>
        <v>2</v>
      </c>
      <c r="N34" s="47" t="str">
        <f t="shared" si="1"/>
        <v/>
      </c>
      <c r="O34" s="47" t="str">
        <f t="shared" si="1"/>
        <v/>
      </c>
      <c r="P34" s="47" t="str">
        <f t="shared" si="3"/>
        <v/>
      </c>
      <c r="Q34" s="47" t="str">
        <f t="shared" si="3"/>
        <v/>
      </c>
    </row>
    <row r="35" spans="1:17" x14ac:dyDescent="0.2">
      <c r="A35" s="37"/>
      <c r="B35" s="37"/>
      <c r="C35" s="37"/>
      <c r="D35" s="37"/>
      <c r="E35" s="37"/>
      <c r="F35" s="37"/>
      <c r="G35" s="43"/>
      <c r="H35" s="37"/>
      <c r="I35" s="38"/>
      <c r="J35" s="38"/>
      <c r="K35" s="47"/>
      <c r="L35" s="47"/>
      <c r="M35" s="47" t="str">
        <f t="shared" ref="M35:P35" si="5">IF($D35=M$1,$G35,"")</f>
        <v/>
      </c>
      <c r="N35" s="47" t="str">
        <f t="shared" si="5"/>
        <v/>
      </c>
      <c r="O35" s="47" t="str">
        <f t="shared" si="5"/>
        <v/>
      </c>
      <c r="P35" s="47" t="str">
        <f t="shared" si="5"/>
        <v/>
      </c>
      <c r="Q35" s="47" t="str">
        <f t="shared" si="2"/>
        <v/>
      </c>
    </row>
    <row r="36" spans="1:17" x14ac:dyDescent="0.2">
      <c r="A36" s="35" t="s">
        <v>49</v>
      </c>
      <c r="B36" s="36"/>
      <c r="C36" s="36"/>
      <c r="D36" s="31"/>
      <c r="E36" s="32"/>
      <c r="F36" s="31"/>
      <c r="G36" s="53"/>
      <c r="H36" s="33"/>
      <c r="I36" s="38"/>
      <c r="J36" s="38"/>
      <c r="K36" s="47"/>
      <c r="L36" s="47"/>
      <c r="M36" s="47" t="str">
        <f t="shared" si="1"/>
        <v/>
      </c>
      <c r="N36" s="47" t="str">
        <f t="shared" si="1"/>
        <v/>
      </c>
      <c r="O36" s="47" t="str">
        <f t="shared" si="1"/>
        <v/>
      </c>
      <c r="P36" s="47" t="str">
        <f t="shared" si="3"/>
        <v/>
      </c>
      <c r="Q36" s="47" t="str">
        <f t="shared" si="3"/>
        <v/>
      </c>
    </row>
    <row r="37" spans="1:17" x14ac:dyDescent="0.2">
      <c r="A37" s="2" t="s">
        <v>0</v>
      </c>
      <c r="B37" s="3" t="s">
        <v>1</v>
      </c>
      <c r="C37" s="4" t="s">
        <v>2</v>
      </c>
      <c r="D37" s="3" t="s">
        <v>3</v>
      </c>
      <c r="E37" s="1" t="s">
        <v>4</v>
      </c>
      <c r="F37" s="3" t="s">
        <v>5</v>
      </c>
      <c r="G37" s="54" t="s">
        <v>6</v>
      </c>
      <c r="H37" s="5" t="s">
        <v>7</v>
      </c>
      <c r="I37" s="38"/>
      <c r="J37" s="38"/>
      <c r="K37" s="47"/>
      <c r="L37" s="47"/>
      <c r="M37" s="47" t="str">
        <f t="shared" si="1"/>
        <v/>
      </c>
      <c r="N37" s="47" t="str">
        <f t="shared" si="1"/>
        <v/>
      </c>
      <c r="O37" s="47" t="str">
        <f t="shared" si="1"/>
        <v/>
      </c>
      <c r="P37" s="47" t="str">
        <f t="shared" si="3"/>
        <v/>
      </c>
      <c r="Q37" s="47" t="str">
        <f t="shared" si="3"/>
        <v/>
      </c>
    </row>
    <row r="38" spans="1:17" x14ac:dyDescent="0.2">
      <c r="A38" s="6">
        <v>42835</v>
      </c>
      <c r="B38" s="7">
        <v>2017</v>
      </c>
      <c r="C38" s="8" t="s">
        <v>21</v>
      </c>
      <c r="D38" s="10" t="s">
        <v>8</v>
      </c>
      <c r="E38" s="11">
        <v>17</v>
      </c>
      <c r="F38" s="8" t="s">
        <v>14</v>
      </c>
      <c r="G38" s="55">
        <v>1</v>
      </c>
      <c r="H38" s="15" t="s">
        <v>10</v>
      </c>
      <c r="I38" s="38"/>
      <c r="J38" s="38"/>
      <c r="K38" s="47"/>
      <c r="L38" s="47"/>
      <c r="M38" s="47">
        <f t="shared" si="1"/>
        <v>1</v>
      </c>
      <c r="N38" s="47" t="str">
        <f t="shared" si="1"/>
        <v/>
      </c>
      <c r="O38" s="47" t="str">
        <f t="shared" si="1"/>
        <v/>
      </c>
      <c r="P38" s="47" t="str">
        <f t="shared" si="3"/>
        <v/>
      </c>
      <c r="Q38" s="47" t="str">
        <f t="shared" si="3"/>
        <v/>
      </c>
    </row>
    <row r="39" spans="1:17" x14ac:dyDescent="0.2">
      <c r="A39" s="6">
        <v>42835</v>
      </c>
      <c r="B39" s="7">
        <v>2017</v>
      </c>
      <c r="C39" s="8" t="s">
        <v>21</v>
      </c>
      <c r="D39" s="10" t="s">
        <v>8</v>
      </c>
      <c r="E39" s="11">
        <v>17</v>
      </c>
      <c r="F39" s="8" t="s">
        <v>14</v>
      </c>
      <c r="G39" s="55">
        <v>2</v>
      </c>
      <c r="H39" s="15" t="s">
        <v>11</v>
      </c>
      <c r="I39" s="38"/>
      <c r="J39" s="38"/>
      <c r="K39" s="47"/>
      <c r="L39" s="47"/>
      <c r="M39" s="47">
        <f t="shared" si="1"/>
        <v>2</v>
      </c>
      <c r="N39" s="47" t="str">
        <f t="shared" si="1"/>
        <v/>
      </c>
      <c r="O39" s="47" t="str">
        <f t="shared" si="1"/>
        <v/>
      </c>
      <c r="P39" s="47" t="str">
        <f t="shared" si="3"/>
        <v/>
      </c>
      <c r="Q39" s="47" t="str">
        <f t="shared" si="3"/>
        <v/>
      </c>
    </row>
    <row r="40" spans="1:17" x14ac:dyDescent="0.2">
      <c r="A40" s="6">
        <v>42835</v>
      </c>
      <c r="B40" s="7">
        <v>2017</v>
      </c>
      <c r="C40" s="8" t="s">
        <v>21</v>
      </c>
      <c r="D40" s="10" t="s">
        <v>8</v>
      </c>
      <c r="E40" s="11">
        <v>17</v>
      </c>
      <c r="F40" s="8" t="s">
        <v>14</v>
      </c>
      <c r="G40" s="55">
        <v>2</v>
      </c>
      <c r="H40" s="15" t="s">
        <v>12</v>
      </c>
      <c r="I40" s="38"/>
      <c r="J40" s="38"/>
      <c r="K40" s="47"/>
      <c r="L40" s="47"/>
      <c r="M40" s="47">
        <f t="shared" si="1"/>
        <v>2</v>
      </c>
      <c r="N40" s="47" t="str">
        <f t="shared" si="1"/>
        <v/>
      </c>
      <c r="O40" s="47" t="str">
        <f t="shared" si="1"/>
        <v/>
      </c>
      <c r="P40" s="47" t="str">
        <f t="shared" si="3"/>
        <v/>
      </c>
      <c r="Q40" s="47" t="str">
        <f t="shared" si="3"/>
        <v/>
      </c>
    </row>
    <row r="41" spans="1:17" x14ac:dyDescent="0.2">
      <c r="A41" s="37"/>
      <c r="B41" s="37"/>
      <c r="C41" s="37"/>
      <c r="D41" s="37"/>
      <c r="E41" s="37"/>
      <c r="F41" s="37"/>
      <c r="G41" s="43"/>
      <c r="H41" s="37"/>
      <c r="I41" s="38"/>
      <c r="J41" s="38"/>
      <c r="K41" s="47"/>
      <c r="L41" s="47"/>
      <c r="M41" s="47" t="str">
        <f t="shared" ref="M41:P41" si="6">IF($D41=M$1,$G41,"")</f>
        <v/>
      </c>
      <c r="N41" s="47" t="str">
        <f t="shared" si="6"/>
        <v/>
      </c>
      <c r="O41" s="47" t="str">
        <f t="shared" si="6"/>
        <v/>
      </c>
      <c r="P41" s="47" t="str">
        <f t="shared" si="6"/>
        <v/>
      </c>
      <c r="Q41" s="47" t="str">
        <f t="shared" si="2"/>
        <v/>
      </c>
    </row>
    <row r="42" spans="1:17" x14ac:dyDescent="0.2">
      <c r="A42" s="35" t="s">
        <v>51</v>
      </c>
      <c r="B42" s="36"/>
      <c r="C42" s="36"/>
      <c r="D42" s="31"/>
      <c r="E42" s="32"/>
      <c r="F42" s="31"/>
      <c r="G42" s="53"/>
      <c r="H42" s="33"/>
      <c r="I42" s="38"/>
      <c r="J42" s="38"/>
      <c r="K42" s="47"/>
      <c r="L42" s="47"/>
      <c r="M42" s="47" t="str">
        <f t="shared" si="1"/>
        <v/>
      </c>
      <c r="N42" s="47" t="str">
        <f t="shared" si="1"/>
        <v/>
      </c>
      <c r="O42" s="47" t="str">
        <f t="shared" si="1"/>
        <v/>
      </c>
      <c r="P42" s="47" t="str">
        <f t="shared" si="3"/>
        <v/>
      </c>
      <c r="Q42" s="47" t="str">
        <f t="shared" si="3"/>
        <v/>
      </c>
    </row>
    <row r="43" spans="1:17" x14ac:dyDescent="0.2">
      <c r="A43" s="2" t="s">
        <v>0</v>
      </c>
      <c r="B43" s="3" t="s">
        <v>1</v>
      </c>
      <c r="C43" s="4" t="s">
        <v>2</v>
      </c>
      <c r="D43" s="3" t="s">
        <v>3</v>
      </c>
      <c r="E43" s="1" t="s">
        <v>4</v>
      </c>
      <c r="F43" s="3" t="s">
        <v>5</v>
      </c>
      <c r="G43" s="54" t="s">
        <v>6</v>
      </c>
      <c r="H43" s="5" t="s">
        <v>7</v>
      </c>
      <c r="I43" s="38"/>
      <c r="J43" s="38"/>
      <c r="K43" s="47"/>
      <c r="L43" s="47"/>
      <c r="M43" s="47" t="str">
        <f t="shared" si="1"/>
        <v/>
      </c>
      <c r="N43" s="47" t="str">
        <f t="shared" si="1"/>
        <v/>
      </c>
      <c r="O43" s="47" t="str">
        <f t="shared" si="1"/>
        <v/>
      </c>
      <c r="P43" s="47" t="str">
        <f t="shared" si="3"/>
        <v/>
      </c>
      <c r="Q43" s="47" t="str">
        <f t="shared" si="3"/>
        <v/>
      </c>
    </row>
    <row r="44" spans="1:17" x14ac:dyDescent="0.2">
      <c r="A44" s="6">
        <v>43028</v>
      </c>
      <c r="B44" s="7">
        <v>2017</v>
      </c>
      <c r="C44" s="8" t="s">
        <v>26</v>
      </c>
      <c r="D44" s="10" t="s">
        <v>8</v>
      </c>
      <c r="E44" s="11">
        <v>17</v>
      </c>
      <c r="F44" s="8" t="s">
        <v>23</v>
      </c>
      <c r="G44" s="55">
        <v>2</v>
      </c>
      <c r="H44" s="8" t="s">
        <v>10</v>
      </c>
      <c r="I44" s="38"/>
      <c r="J44" s="38"/>
      <c r="K44" s="47"/>
      <c r="L44" s="47"/>
      <c r="M44" s="47">
        <f t="shared" si="1"/>
        <v>2</v>
      </c>
      <c r="N44" s="47" t="str">
        <f t="shared" si="1"/>
        <v/>
      </c>
      <c r="O44" s="47" t="str">
        <f t="shared" si="1"/>
        <v/>
      </c>
      <c r="P44" s="47" t="str">
        <f t="shared" si="3"/>
        <v/>
      </c>
      <c r="Q44" s="47" t="str">
        <f t="shared" si="3"/>
        <v/>
      </c>
    </row>
    <row r="45" spans="1:17" x14ac:dyDescent="0.2">
      <c r="A45" s="6">
        <v>43028</v>
      </c>
      <c r="B45" s="7">
        <v>2017</v>
      </c>
      <c r="C45" s="8" t="s">
        <v>26</v>
      </c>
      <c r="D45" s="10" t="s">
        <v>8</v>
      </c>
      <c r="E45" s="11">
        <v>17</v>
      </c>
      <c r="F45" s="8" t="s">
        <v>23</v>
      </c>
      <c r="G45" s="55">
        <v>3</v>
      </c>
      <c r="H45" s="8" t="s">
        <v>11</v>
      </c>
      <c r="I45" s="38"/>
      <c r="J45" s="38"/>
      <c r="K45" s="47"/>
      <c r="L45" s="47"/>
      <c r="M45" s="47">
        <f t="shared" si="1"/>
        <v>3</v>
      </c>
      <c r="N45" s="47" t="str">
        <f t="shared" si="1"/>
        <v/>
      </c>
      <c r="O45" s="47" t="str">
        <f t="shared" si="1"/>
        <v/>
      </c>
      <c r="P45" s="47" t="str">
        <f t="shared" si="3"/>
        <v/>
      </c>
      <c r="Q45" s="47" t="str">
        <f t="shared" si="3"/>
        <v/>
      </c>
    </row>
    <row r="46" spans="1:17" x14ac:dyDescent="0.2">
      <c r="A46" s="6">
        <v>43028</v>
      </c>
      <c r="B46" s="7">
        <v>2017</v>
      </c>
      <c r="C46" s="8" t="s">
        <v>26</v>
      </c>
      <c r="D46" s="10" t="s">
        <v>8</v>
      </c>
      <c r="E46" s="11">
        <v>17</v>
      </c>
      <c r="F46" s="8" t="s">
        <v>23</v>
      </c>
      <c r="G46" s="55">
        <v>2</v>
      </c>
      <c r="H46" s="8" t="s">
        <v>12</v>
      </c>
      <c r="I46" s="38"/>
      <c r="J46" s="38"/>
      <c r="K46" s="47"/>
      <c r="L46" s="47"/>
      <c r="M46" s="47">
        <f t="shared" si="1"/>
        <v>2</v>
      </c>
      <c r="N46" s="47" t="str">
        <f t="shared" si="1"/>
        <v/>
      </c>
      <c r="O46" s="47" t="str">
        <f t="shared" si="1"/>
        <v/>
      </c>
      <c r="P46" s="47" t="str">
        <f t="shared" si="3"/>
        <v/>
      </c>
      <c r="Q46" s="47" t="str">
        <f t="shared" si="3"/>
        <v/>
      </c>
    </row>
    <row r="47" spans="1:17" x14ac:dyDescent="0.2">
      <c r="A47" s="6">
        <v>43399</v>
      </c>
      <c r="B47" s="7">
        <v>2018</v>
      </c>
      <c r="C47" s="9" t="s">
        <v>33</v>
      </c>
      <c r="D47" s="10" t="s">
        <v>8</v>
      </c>
      <c r="E47" s="11">
        <v>18</v>
      </c>
      <c r="F47" s="8" t="s">
        <v>23</v>
      </c>
      <c r="G47" s="55">
        <v>1</v>
      </c>
      <c r="H47" s="8" t="s">
        <v>10</v>
      </c>
      <c r="I47" s="38"/>
      <c r="J47" s="38"/>
      <c r="K47" s="47"/>
      <c r="L47" s="47"/>
      <c r="M47" s="47">
        <f t="shared" si="1"/>
        <v>1</v>
      </c>
      <c r="N47" s="47" t="str">
        <f t="shared" si="1"/>
        <v/>
      </c>
      <c r="O47" s="47" t="str">
        <f t="shared" si="1"/>
        <v/>
      </c>
      <c r="P47" s="47" t="str">
        <f t="shared" si="3"/>
        <v/>
      </c>
      <c r="Q47" s="47" t="str">
        <f t="shared" si="3"/>
        <v/>
      </c>
    </row>
    <row r="48" spans="1:17" x14ac:dyDescent="0.2">
      <c r="A48" s="6">
        <v>43399</v>
      </c>
      <c r="B48" s="7">
        <v>2018</v>
      </c>
      <c r="C48" s="9" t="s">
        <v>33</v>
      </c>
      <c r="D48" s="10" t="s">
        <v>8</v>
      </c>
      <c r="E48" s="11">
        <v>18</v>
      </c>
      <c r="F48" s="8" t="s">
        <v>23</v>
      </c>
      <c r="G48" s="55">
        <v>2</v>
      </c>
      <c r="H48" s="8" t="s">
        <v>11</v>
      </c>
      <c r="I48" s="38"/>
      <c r="J48" s="38"/>
      <c r="K48" s="47"/>
      <c r="L48" s="47"/>
      <c r="M48" s="47">
        <f t="shared" si="1"/>
        <v>2</v>
      </c>
      <c r="N48" s="47" t="str">
        <f t="shared" si="1"/>
        <v/>
      </c>
      <c r="O48" s="47" t="str">
        <f t="shared" si="1"/>
        <v/>
      </c>
      <c r="P48" s="47" t="str">
        <f t="shared" si="3"/>
        <v/>
      </c>
      <c r="Q48" s="47" t="str">
        <f t="shared" si="3"/>
        <v/>
      </c>
    </row>
    <row r="49" spans="1:17" x14ac:dyDescent="0.2">
      <c r="A49" s="6">
        <v>43399</v>
      </c>
      <c r="B49" s="7">
        <v>2018</v>
      </c>
      <c r="C49" s="9" t="s">
        <v>33</v>
      </c>
      <c r="D49" s="10" t="s">
        <v>8</v>
      </c>
      <c r="E49" s="11">
        <v>18</v>
      </c>
      <c r="F49" s="8" t="s">
        <v>23</v>
      </c>
      <c r="G49" s="55">
        <v>2</v>
      </c>
      <c r="H49" s="8" t="s">
        <v>12</v>
      </c>
      <c r="I49" s="38"/>
      <c r="J49" s="38"/>
      <c r="K49" s="47"/>
      <c r="L49" s="47"/>
      <c r="M49" s="47">
        <f t="shared" si="1"/>
        <v>2</v>
      </c>
      <c r="N49" s="47" t="str">
        <f t="shared" si="1"/>
        <v/>
      </c>
      <c r="O49" s="47" t="str">
        <f t="shared" si="1"/>
        <v/>
      </c>
      <c r="P49" s="47" t="str">
        <f t="shared" si="3"/>
        <v/>
      </c>
      <c r="Q49" s="47" t="str">
        <f t="shared" si="3"/>
        <v/>
      </c>
    </row>
    <row r="50" spans="1:17" x14ac:dyDescent="0.2">
      <c r="A50" s="6">
        <v>43763</v>
      </c>
      <c r="B50" s="7">
        <v>2019</v>
      </c>
      <c r="C50" s="9" t="s">
        <v>37</v>
      </c>
      <c r="D50" s="10" t="s">
        <v>8</v>
      </c>
      <c r="E50" s="11">
        <v>19</v>
      </c>
      <c r="F50" s="8" t="s">
        <v>36</v>
      </c>
      <c r="G50" s="55">
        <v>2</v>
      </c>
      <c r="H50" s="8" t="s">
        <v>10</v>
      </c>
      <c r="I50" s="38"/>
      <c r="J50" s="38"/>
      <c r="K50" s="47"/>
      <c r="L50" s="47"/>
      <c r="M50" s="47">
        <f t="shared" si="1"/>
        <v>2</v>
      </c>
      <c r="N50" s="47" t="str">
        <f t="shared" si="1"/>
        <v/>
      </c>
      <c r="O50" s="47" t="str">
        <f t="shared" si="1"/>
        <v/>
      </c>
      <c r="P50" s="47" t="str">
        <f t="shared" si="3"/>
        <v/>
      </c>
      <c r="Q50" s="47" t="str">
        <f t="shared" si="3"/>
        <v/>
      </c>
    </row>
    <row r="51" spans="1:17" x14ac:dyDescent="0.2">
      <c r="A51" s="6">
        <v>43763</v>
      </c>
      <c r="B51" s="7">
        <v>2019</v>
      </c>
      <c r="C51" s="9" t="s">
        <v>37</v>
      </c>
      <c r="D51" s="10" t="s">
        <v>8</v>
      </c>
      <c r="E51" s="11">
        <v>19</v>
      </c>
      <c r="F51" s="8" t="s">
        <v>36</v>
      </c>
      <c r="G51" s="55">
        <v>2</v>
      </c>
      <c r="H51" s="8" t="s">
        <v>11</v>
      </c>
      <c r="I51" s="38"/>
      <c r="J51" s="38"/>
      <c r="K51" s="47"/>
      <c r="L51" s="47"/>
      <c r="M51" s="47">
        <f t="shared" si="1"/>
        <v>2</v>
      </c>
      <c r="N51" s="47" t="str">
        <f t="shared" si="1"/>
        <v/>
      </c>
      <c r="O51" s="47" t="str">
        <f t="shared" si="1"/>
        <v/>
      </c>
      <c r="P51" s="47" t="str">
        <f t="shared" si="3"/>
        <v/>
      </c>
      <c r="Q51" s="47" t="str">
        <f t="shared" si="3"/>
        <v/>
      </c>
    </row>
    <row r="52" spans="1:17" x14ac:dyDescent="0.2">
      <c r="A52" s="6">
        <v>43763</v>
      </c>
      <c r="B52" s="7">
        <v>2019</v>
      </c>
      <c r="C52" s="9" t="s">
        <v>37</v>
      </c>
      <c r="D52" s="10" t="s">
        <v>8</v>
      </c>
      <c r="E52" s="11">
        <v>19</v>
      </c>
      <c r="F52" s="8" t="s">
        <v>36</v>
      </c>
      <c r="G52" s="55">
        <v>2</v>
      </c>
      <c r="H52" s="8" t="s">
        <v>12</v>
      </c>
      <c r="I52" s="38"/>
      <c r="J52" s="38"/>
      <c r="K52" s="47"/>
      <c r="L52" s="47"/>
      <c r="M52" s="47">
        <f t="shared" si="1"/>
        <v>2</v>
      </c>
      <c r="N52" s="47" t="str">
        <f t="shared" si="1"/>
        <v/>
      </c>
      <c r="O52" s="47" t="str">
        <f t="shared" si="1"/>
        <v/>
      </c>
      <c r="P52" s="47" t="str">
        <f t="shared" si="3"/>
        <v/>
      </c>
      <c r="Q52" s="47" t="str">
        <f t="shared" si="3"/>
        <v/>
      </c>
    </row>
    <row r="53" spans="1:17" x14ac:dyDescent="0.2">
      <c r="A53" s="37"/>
      <c r="B53" s="37"/>
      <c r="C53" s="37"/>
      <c r="D53" s="37"/>
      <c r="E53" s="37"/>
      <c r="F53" s="37"/>
      <c r="G53" s="43"/>
      <c r="H53" s="37"/>
      <c r="I53" s="38"/>
      <c r="J53" s="38"/>
      <c r="K53" s="47"/>
      <c r="L53" s="47"/>
      <c r="M53" s="47" t="str">
        <f t="shared" ref="M53:P53" si="7">IF($D53=M$1,$G53,"")</f>
        <v/>
      </c>
      <c r="N53" s="47" t="str">
        <f t="shared" si="7"/>
        <v/>
      </c>
      <c r="O53" s="47" t="str">
        <f t="shared" si="7"/>
        <v/>
      </c>
      <c r="P53" s="47" t="str">
        <f t="shared" si="7"/>
        <v/>
      </c>
      <c r="Q53" s="47" t="str">
        <f t="shared" si="2"/>
        <v/>
      </c>
    </row>
    <row r="54" spans="1:17" x14ac:dyDescent="0.2">
      <c r="A54" s="35" t="s">
        <v>52</v>
      </c>
      <c r="B54" s="36"/>
      <c r="C54" s="36"/>
      <c r="D54" s="31"/>
      <c r="E54" s="32"/>
      <c r="F54" s="31"/>
      <c r="G54" s="53"/>
      <c r="H54" s="33"/>
      <c r="I54" s="38"/>
      <c r="J54" s="38"/>
      <c r="K54" s="47"/>
      <c r="L54" s="47"/>
      <c r="M54" s="47" t="str">
        <f t="shared" si="1"/>
        <v/>
      </c>
      <c r="N54" s="47" t="str">
        <f t="shared" si="1"/>
        <v/>
      </c>
      <c r="O54" s="47" t="str">
        <f t="shared" si="1"/>
        <v/>
      </c>
      <c r="P54" s="47" t="str">
        <f t="shared" si="3"/>
        <v/>
      </c>
      <c r="Q54" s="47" t="str">
        <f t="shared" si="3"/>
        <v/>
      </c>
    </row>
    <row r="55" spans="1:17" x14ac:dyDescent="0.2">
      <c r="A55" s="2" t="s">
        <v>0</v>
      </c>
      <c r="B55" s="3" t="s">
        <v>1</v>
      </c>
      <c r="C55" s="4" t="s">
        <v>2</v>
      </c>
      <c r="D55" s="3" t="s">
        <v>3</v>
      </c>
      <c r="E55" s="1" t="s">
        <v>4</v>
      </c>
      <c r="F55" s="3" t="s">
        <v>5</v>
      </c>
      <c r="G55" s="54" t="s">
        <v>6</v>
      </c>
      <c r="H55" s="5" t="s">
        <v>7</v>
      </c>
      <c r="I55" s="38"/>
      <c r="J55" s="38"/>
      <c r="K55" s="47"/>
      <c r="L55" s="47"/>
      <c r="M55" s="47" t="str">
        <f t="shared" si="1"/>
        <v/>
      </c>
      <c r="N55" s="47" t="str">
        <f t="shared" si="1"/>
        <v/>
      </c>
      <c r="O55" s="47" t="str">
        <f t="shared" si="1"/>
        <v/>
      </c>
      <c r="P55" s="47" t="str">
        <f t="shared" si="3"/>
        <v/>
      </c>
      <c r="Q55" s="47" t="str">
        <f t="shared" si="3"/>
        <v/>
      </c>
    </row>
    <row r="56" spans="1:17" x14ac:dyDescent="0.2">
      <c r="A56" s="6">
        <v>43294</v>
      </c>
      <c r="B56" s="7">
        <v>2018</v>
      </c>
      <c r="C56" s="14" t="s">
        <v>31</v>
      </c>
      <c r="D56" s="10" t="s">
        <v>8</v>
      </c>
      <c r="E56" s="11">
        <v>18</v>
      </c>
      <c r="F56" s="8" t="s">
        <v>23</v>
      </c>
      <c r="G56" s="55">
        <v>2</v>
      </c>
      <c r="H56" s="8" t="s">
        <v>10</v>
      </c>
      <c r="I56" s="38"/>
      <c r="J56" s="38"/>
      <c r="K56" s="47"/>
      <c r="L56" s="47"/>
      <c r="M56" s="47">
        <f t="shared" si="1"/>
        <v>2</v>
      </c>
      <c r="N56" s="47" t="str">
        <f t="shared" si="1"/>
        <v/>
      </c>
      <c r="O56" s="47" t="str">
        <f t="shared" si="1"/>
        <v/>
      </c>
      <c r="P56" s="47" t="str">
        <f t="shared" si="3"/>
        <v/>
      </c>
      <c r="Q56" s="47" t="str">
        <f t="shared" si="3"/>
        <v/>
      </c>
    </row>
    <row r="57" spans="1:17" x14ac:dyDescent="0.2">
      <c r="A57" s="6">
        <v>43294</v>
      </c>
      <c r="B57" s="7">
        <v>2018</v>
      </c>
      <c r="C57" s="15" t="s">
        <v>31</v>
      </c>
      <c r="D57" s="10" t="s">
        <v>8</v>
      </c>
      <c r="E57" s="11">
        <v>18</v>
      </c>
      <c r="F57" s="8" t="s">
        <v>23</v>
      </c>
      <c r="G57" s="55">
        <v>2</v>
      </c>
      <c r="H57" s="8" t="s">
        <v>11</v>
      </c>
      <c r="I57" s="38"/>
      <c r="J57" s="38"/>
      <c r="K57" s="47"/>
      <c r="L57" s="47"/>
      <c r="M57" s="47">
        <f t="shared" si="1"/>
        <v>2</v>
      </c>
      <c r="N57" s="47" t="str">
        <f t="shared" si="1"/>
        <v/>
      </c>
      <c r="O57" s="47" t="str">
        <f t="shared" si="1"/>
        <v/>
      </c>
      <c r="P57" s="47" t="str">
        <f t="shared" si="3"/>
        <v/>
      </c>
      <c r="Q57" s="47" t="str">
        <f t="shared" si="3"/>
        <v/>
      </c>
    </row>
    <row r="58" spans="1:17" x14ac:dyDescent="0.2">
      <c r="A58" s="6">
        <v>43294</v>
      </c>
      <c r="B58" s="7">
        <v>2018</v>
      </c>
      <c r="C58" s="15" t="s">
        <v>31</v>
      </c>
      <c r="D58" s="10" t="s">
        <v>8</v>
      </c>
      <c r="E58" s="11">
        <v>18</v>
      </c>
      <c r="F58" s="8" t="s">
        <v>23</v>
      </c>
      <c r="G58" s="55">
        <v>3</v>
      </c>
      <c r="H58" s="8" t="s">
        <v>12</v>
      </c>
      <c r="I58" s="38"/>
      <c r="J58" s="38"/>
      <c r="K58" s="47"/>
      <c r="L58" s="47"/>
      <c r="M58" s="47">
        <f t="shared" si="1"/>
        <v>3</v>
      </c>
      <c r="N58" s="47" t="str">
        <f t="shared" si="1"/>
        <v/>
      </c>
      <c r="O58" s="47" t="str">
        <f t="shared" si="1"/>
        <v/>
      </c>
      <c r="P58" s="47" t="str">
        <f t="shared" si="3"/>
        <v/>
      </c>
      <c r="Q58" s="47" t="str">
        <f t="shared" si="3"/>
        <v/>
      </c>
    </row>
    <row r="59" spans="1:17" x14ac:dyDescent="0.2">
      <c r="A59" s="37"/>
      <c r="B59" s="37"/>
      <c r="C59" s="37"/>
      <c r="D59" s="37"/>
      <c r="E59" s="37"/>
      <c r="F59" s="37"/>
      <c r="G59" s="43"/>
      <c r="H59" s="37"/>
      <c r="I59" s="38"/>
      <c r="J59" s="38"/>
      <c r="K59" s="47"/>
      <c r="L59" s="47"/>
      <c r="M59" s="47" t="str">
        <f t="shared" ref="M59:P59" si="8">IF($D59=M$1,$G59,"")</f>
        <v/>
      </c>
      <c r="N59" s="47" t="str">
        <f t="shared" si="8"/>
        <v/>
      </c>
      <c r="O59" s="47" t="str">
        <f t="shared" si="8"/>
        <v/>
      </c>
      <c r="P59" s="47" t="str">
        <f t="shared" si="8"/>
        <v/>
      </c>
      <c r="Q59" s="47" t="str">
        <f t="shared" si="2"/>
        <v/>
      </c>
    </row>
    <row r="60" spans="1:17" x14ac:dyDescent="0.2">
      <c r="A60" s="35" t="s">
        <v>53</v>
      </c>
      <c r="B60" s="36"/>
      <c r="C60" s="36"/>
      <c r="D60" s="31"/>
      <c r="E60" s="32"/>
      <c r="F60" s="31"/>
      <c r="G60" s="53"/>
      <c r="H60" s="33"/>
      <c r="I60" s="38"/>
      <c r="J60" s="38"/>
      <c r="K60" s="47"/>
      <c r="L60" s="47"/>
      <c r="M60" s="47" t="str">
        <f t="shared" si="1"/>
        <v/>
      </c>
      <c r="N60" s="47" t="str">
        <f t="shared" si="1"/>
        <v/>
      </c>
      <c r="O60" s="47" t="str">
        <f t="shared" si="1"/>
        <v/>
      </c>
      <c r="P60" s="47" t="str">
        <f t="shared" si="3"/>
        <v/>
      </c>
      <c r="Q60" s="47" t="str">
        <f t="shared" si="3"/>
        <v/>
      </c>
    </row>
    <row r="61" spans="1:17" x14ac:dyDescent="0.2">
      <c r="A61" s="2" t="s">
        <v>0</v>
      </c>
      <c r="B61" s="3" t="s">
        <v>1</v>
      </c>
      <c r="C61" s="4" t="s">
        <v>2</v>
      </c>
      <c r="D61" s="3" t="s">
        <v>3</v>
      </c>
      <c r="E61" s="1" t="s">
        <v>4</v>
      </c>
      <c r="F61" s="3" t="s">
        <v>5</v>
      </c>
      <c r="G61" s="54" t="s">
        <v>6</v>
      </c>
      <c r="H61" s="5" t="s">
        <v>7</v>
      </c>
      <c r="I61" s="38"/>
      <c r="J61" s="38"/>
      <c r="K61" s="47"/>
      <c r="L61" s="47"/>
      <c r="M61" s="47" t="str">
        <f t="shared" si="1"/>
        <v/>
      </c>
      <c r="N61" s="47" t="str">
        <f t="shared" si="1"/>
        <v/>
      </c>
      <c r="O61" s="47" t="str">
        <f t="shared" si="1"/>
        <v/>
      </c>
      <c r="P61" s="47" t="str">
        <f t="shared" si="3"/>
        <v/>
      </c>
      <c r="Q61" s="47" t="str">
        <f t="shared" si="3"/>
        <v/>
      </c>
    </row>
    <row r="62" spans="1:17" x14ac:dyDescent="0.2">
      <c r="A62" s="6">
        <v>43190</v>
      </c>
      <c r="B62" s="7">
        <v>2018</v>
      </c>
      <c r="C62" s="9" t="s">
        <v>30</v>
      </c>
      <c r="D62" s="10" t="s">
        <v>8</v>
      </c>
      <c r="E62" s="11">
        <v>18</v>
      </c>
      <c r="F62" s="8" t="s">
        <v>23</v>
      </c>
      <c r="G62" s="55">
        <v>3</v>
      </c>
      <c r="H62" s="8" t="s">
        <v>10</v>
      </c>
      <c r="I62" s="38"/>
      <c r="J62" s="38"/>
      <c r="K62" s="47"/>
      <c r="L62" s="47"/>
      <c r="M62" s="47">
        <f t="shared" si="1"/>
        <v>3</v>
      </c>
      <c r="N62" s="47" t="str">
        <f t="shared" si="1"/>
        <v/>
      </c>
      <c r="O62" s="47" t="str">
        <f t="shared" si="1"/>
        <v/>
      </c>
      <c r="P62" s="47" t="str">
        <f t="shared" si="3"/>
        <v/>
      </c>
      <c r="Q62" s="47" t="str">
        <f t="shared" si="3"/>
        <v/>
      </c>
    </row>
    <row r="63" spans="1:17" x14ac:dyDescent="0.2">
      <c r="A63" s="6">
        <v>43190</v>
      </c>
      <c r="B63" s="7">
        <v>2018</v>
      </c>
      <c r="C63" s="9" t="s">
        <v>30</v>
      </c>
      <c r="D63" s="10" t="s">
        <v>8</v>
      </c>
      <c r="E63" s="11">
        <v>18</v>
      </c>
      <c r="F63" s="8" t="s">
        <v>23</v>
      </c>
      <c r="G63" s="55">
        <v>3</v>
      </c>
      <c r="H63" s="8" t="s">
        <v>11</v>
      </c>
      <c r="I63" s="38"/>
      <c r="J63" s="38"/>
      <c r="K63" s="47"/>
      <c r="L63" s="47"/>
      <c r="M63" s="47">
        <f t="shared" si="1"/>
        <v>3</v>
      </c>
      <c r="N63" s="47" t="str">
        <f t="shared" si="1"/>
        <v/>
      </c>
      <c r="O63" s="47" t="str">
        <f t="shared" si="1"/>
        <v/>
      </c>
      <c r="P63" s="47" t="str">
        <f t="shared" si="3"/>
        <v/>
      </c>
      <c r="Q63" s="47" t="str">
        <f t="shared" si="3"/>
        <v/>
      </c>
    </row>
    <row r="64" spans="1:17" x14ac:dyDescent="0.2">
      <c r="A64" s="6">
        <v>43190</v>
      </c>
      <c r="B64" s="7">
        <v>2018</v>
      </c>
      <c r="C64" s="9" t="s">
        <v>30</v>
      </c>
      <c r="D64" s="10" t="s">
        <v>8</v>
      </c>
      <c r="E64" s="11">
        <v>18</v>
      </c>
      <c r="F64" s="8" t="s">
        <v>23</v>
      </c>
      <c r="G64" s="55">
        <v>2</v>
      </c>
      <c r="H64" s="8" t="s">
        <v>12</v>
      </c>
      <c r="I64" s="38"/>
      <c r="J64" s="38"/>
      <c r="K64" s="47"/>
      <c r="L64" s="47"/>
      <c r="M64" s="47">
        <f t="shared" si="1"/>
        <v>2</v>
      </c>
      <c r="N64" s="47" t="str">
        <f t="shared" si="1"/>
        <v/>
      </c>
      <c r="O64" s="47" t="str">
        <f t="shared" si="1"/>
        <v/>
      </c>
      <c r="P64" s="47" t="str">
        <f t="shared" si="3"/>
        <v/>
      </c>
      <c r="Q64" s="47" t="str">
        <f t="shared" si="3"/>
        <v/>
      </c>
    </row>
    <row r="65" spans="1:17" x14ac:dyDescent="0.2">
      <c r="A65" s="6">
        <v>43567</v>
      </c>
      <c r="B65" s="7">
        <v>2019</v>
      </c>
      <c r="C65" s="9" t="s">
        <v>41</v>
      </c>
      <c r="D65" s="10" t="s">
        <v>8</v>
      </c>
      <c r="E65" s="11">
        <v>19</v>
      </c>
      <c r="F65" s="8" t="s">
        <v>36</v>
      </c>
      <c r="G65" s="55">
        <v>3</v>
      </c>
      <c r="H65" s="8" t="s">
        <v>11</v>
      </c>
      <c r="I65" s="38"/>
      <c r="J65" s="38"/>
      <c r="K65" s="47"/>
      <c r="L65" s="47"/>
      <c r="M65" s="47">
        <f t="shared" si="1"/>
        <v>3</v>
      </c>
      <c r="N65" s="47" t="str">
        <f t="shared" si="1"/>
        <v/>
      </c>
      <c r="O65" s="47" t="str">
        <f t="shared" si="1"/>
        <v/>
      </c>
      <c r="P65" s="47" t="str">
        <f t="shared" si="3"/>
        <v/>
      </c>
      <c r="Q65" s="47" t="str">
        <f t="shared" si="3"/>
        <v/>
      </c>
    </row>
    <row r="66" spans="1:17" x14ac:dyDescent="0.2">
      <c r="A66" s="6">
        <v>43567</v>
      </c>
      <c r="B66" s="7">
        <v>2019</v>
      </c>
      <c r="C66" s="9" t="s">
        <v>41</v>
      </c>
      <c r="D66" s="10" t="s">
        <v>8</v>
      </c>
      <c r="E66" s="11">
        <v>19</v>
      </c>
      <c r="F66" s="8" t="s">
        <v>36</v>
      </c>
      <c r="G66" s="55">
        <v>3</v>
      </c>
      <c r="H66" s="8" t="s">
        <v>12</v>
      </c>
      <c r="I66" s="38"/>
      <c r="J66" s="38"/>
      <c r="K66" s="47"/>
      <c r="L66" s="47"/>
      <c r="M66" s="47">
        <f t="shared" si="1"/>
        <v>3</v>
      </c>
      <c r="N66" s="47" t="str">
        <f t="shared" si="1"/>
        <v/>
      </c>
      <c r="O66" s="47" t="str">
        <f t="shared" si="1"/>
        <v/>
      </c>
      <c r="P66" s="47" t="str">
        <f t="shared" si="3"/>
        <v/>
      </c>
      <c r="Q66" s="47" t="str">
        <f t="shared" si="3"/>
        <v/>
      </c>
    </row>
    <row r="67" spans="1:17" s="37" customFormat="1" x14ac:dyDescent="0.2">
      <c r="G67" s="43"/>
      <c r="I67" s="38"/>
      <c r="J67" s="38"/>
      <c r="K67" s="43"/>
      <c r="L67" s="43"/>
      <c r="M67" s="43"/>
      <c r="N67" s="43"/>
      <c r="O67" s="43"/>
      <c r="P67" s="43"/>
      <c r="Q67" s="43"/>
    </row>
    <row r="68" spans="1:17" s="37" customFormat="1" x14ac:dyDescent="0.2">
      <c r="G68" s="43"/>
      <c r="I68" s="38"/>
      <c r="J68" s="38"/>
      <c r="K68" s="43"/>
      <c r="L68" s="43"/>
      <c r="M68" s="43"/>
      <c r="N68" s="43"/>
      <c r="O68" s="43"/>
      <c r="P68" s="43"/>
      <c r="Q68" s="43"/>
    </row>
    <row r="69" spans="1:17" s="37" customFormat="1" x14ac:dyDescent="0.2">
      <c r="G69" s="43"/>
      <c r="I69" s="38"/>
      <c r="J69" s="38"/>
      <c r="K69" s="43"/>
      <c r="L69" s="43"/>
      <c r="M69" s="43"/>
      <c r="N69" s="43"/>
      <c r="O69" s="43"/>
      <c r="P69" s="43"/>
      <c r="Q69" s="43"/>
    </row>
    <row r="70" spans="1:17" s="37" customFormat="1" x14ac:dyDescent="0.2">
      <c r="G70" s="43"/>
      <c r="K70" s="43"/>
      <c r="L70" s="43"/>
      <c r="M70" s="43"/>
      <c r="N70" s="43"/>
      <c r="O70" s="43"/>
      <c r="P70" s="43"/>
      <c r="Q70" s="43"/>
    </row>
  </sheetData>
  <sortState ref="A2:M44">
    <sortCondition ref="A2:A44"/>
    <sortCondition ref="H2:H44"/>
    <sortCondition ref="F2:F44"/>
  </sortState>
  <mergeCells count="8">
    <mergeCell ref="A5:C5"/>
    <mergeCell ref="A1:H3"/>
    <mergeCell ref="A60:C60"/>
    <mergeCell ref="A54:C54"/>
    <mergeCell ref="A42:C42"/>
    <mergeCell ref="A36:C36"/>
    <mergeCell ref="A29:C29"/>
    <mergeCell ref="A13:C1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E10" sqref="E10"/>
    </sheetView>
  </sheetViews>
  <sheetFormatPr baseColWidth="10" defaultColWidth="11.42578125" defaultRowHeight="15" x14ac:dyDescent="0.25"/>
  <cols>
    <col min="1" max="2" width="20.140625" style="21" bestFit="1" customWidth="1"/>
    <col min="3" max="3" width="13.5703125" style="21" bestFit="1" customWidth="1"/>
    <col min="4" max="4" width="17.7109375" style="21" bestFit="1" customWidth="1"/>
    <col min="5" max="9" width="11.42578125" style="21"/>
    <col min="10" max="10" width="2.85546875" style="21" customWidth="1"/>
    <col min="11" max="16384" width="11.42578125" style="21"/>
  </cols>
  <sheetData>
    <row r="1" spans="1:10" ht="27" thickBot="1" x14ac:dyDescent="0.45">
      <c r="A1" s="16" t="s">
        <v>42</v>
      </c>
      <c r="B1" s="17"/>
      <c r="C1" s="17"/>
      <c r="D1" s="17"/>
      <c r="E1" s="18"/>
      <c r="F1" s="18"/>
      <c r="G1" s="18"/>
      <c r="H1" s="18"/>
      <c r="I1" s="19"/>
      <c r="J1" s="20"/>
    </row>
    <row r="2" spans="1:10" ht="15.75" thickBot="1" x14ac:dyDescent="0.3">
      <c r="B2" s="22"/>
      <c r="C2" s="22"/>
      <c r="D2" s="22"/>
    </row>
    <row r="3" spans="1:10" x14ac:dyDescent="0.25">
      <c r="A3" s="23" t="s">
        <v>43</v>
      </c>
      <c r="B3" s="24" t="s">
        <v>44</v>
      </c>
      <c r="C3" s="25" t="s">
        <v>45</v>
      </c>
      <c r="D3" s="26" t="s">
        <v>46</v>
      </c>
    </row>
    <row r="4" spans="1:10" x14ac:dyDescent="0.25">
      <c r="A4" s="30">
        <v>2010</v>
      </c>
      <c r="B4" s="27">
        <v>179.82</v>
      </c>
      <c r="C4" s="27">
        <v>34</v>
      </c>
      <c r="D4" s="28">
        <v>162.17699999999999</v>
      </c>
    </row>
    <row r="5" spans="1:10" x14ac:dyDescent="0.25">
      <c r="A5" s="30">
        <v>2011</v>
      </c>
      <c r="B5" s="27">
        <v>196.32</v>
      </c>
      <c r="C5" s="27">
        <v>40</v>
      </c>
      <c r="D5" s="28">
        <v>167.55600000000004</v>
      </c>
    </row>
    <row r="6" spans="1:10" x14ac:dyDescent="0.25">
      <c r="A6" s="30">
        <v>2012</v>
      </c>
      <c r="B6" s="27">
        <v>194.22</v>
      </c>
      <c r="C6" s="27">
        <v>45</v>
      </c>
      <c r="D6" s="28">
        <v>171.32600000000002</v>
      </c>
    </row>
    <row r="7" spans="1:10" x14ac:dyDescent="0.25">
      <c r="A7" s="30">
        <v>2013</v>
      </c>
      <c r="B7" s="27">
        <v>214.27</v>
      </c>
      <c r="C7" s="27">
        <v>66</v>
      </c>
      <c r="D7" s="28">
        <v>179.78199999999998</v>
      </c>
    </row>
    <row r="8" spans="1:10" x14ac:dyDescent="0.25">
      <c r="A8" s="30">
        <v>2014</v>
      </c>
      <c r="B8" s="27">
        <v>225.79</v>
      </c>
      <c r="C8" s="27">
        <v>68</v>
      </c>
      <c r="D8" s="28">
        <v>191.66299999999998</v>
      </c>
    </row>
    <row r="9" spans="1:10" x14ac:dyDescent="0.25">
      <c r="A9" s="30">
        <v>2015</v>
      </c>
      <c r="B9" s="27">
        <v>226.24</v>
      </c>
      <c r="C9" s="27">
        <v>83</v>
      </c>
      <c r="D9" s="28">
        <v>196.55</v>
      </c>
    </row>
    <row r="10" spans="1:10" x14ac:dyDescent="0.25">
      <c r="A10" s="30">
        <v>2016</v>
      </c>
      <c r="B10" s="27">
        <v>240.36</v>
      </c>
      <c r="C10" s="27">
        <v>102</v>
      </c>
      <c r="D10" s="28">
        <v>209.01</v>
      </c>
    </row>
    <row r="11" spans="1:10" x14ac:dyDescent="0.25">
      <c r="A11" s="30">
        <v>2017</v>
      </c>
      <c r="B11" s="27">
        <v>248.67</v>
      </c>
      <c r="C11" s="27">
        <v>104</v>
      </c>
      <c r="D11" s="28">
        <v>210.15</v>
      </c>
    </row>
    <row r="12" spans="1:10" x14ac:dyDescent="0.25">
      <c r="A12" s="30">
        <v>2018</v>
      </c>
      <c r="B12" s="27">
        <v>259.64999999999998</v>
      </c>
      <c r="C12" s="27">
        <v>120</v>
      </c>
      <c r="D12" s="28">
        <v>214.11</v>
      </c>
    </row>
    <row r="13" spans="1:10" x14ac:dyDescent="0.25">
      <c r="A13" s="30">
        <v>2019</v>
      </c>
      <c r="B13" s="27">
        <v>259.04000000000002</v>
      </c>
      <c r="C13" s="27">
        <v>146</v>
      </c>
      <c r="D13" s="28">
        <v>219.93</v>
      </c>
      <c r="E13" s="29"/>
    </row>
  </sheetData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Damen Medaillen 2010 - 2019</vt:lpstr>
      <vt:lpstr>Entwicklung Damen 2010 - 2019</vt:lpstr>
    </vt:vector>
  </TitlesOfParts>
  <Company>voestalpine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Markus</dc:creator>
  <cp:lastModifiedBy>Koch Markus</cp:lastModifiedBy>
  <dcterms:created xsi:type="dcterms:W3CDTF">2020-01-02T10:42:41Z</dcterms:created>
  <dcterms:modified xsi:type="dcterms:W3CDTF">2020-01-02T14:55:44Z</dcterms:modified>
</cp:coreProperties>
</file>